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1508" yWindow="-12" windowWidth="11532" windowHeight="11148"/>
  </bookViews>
  <sheets>
    <sheet name="Berechnung" sheetId="3" r:id="rId1"/>
  </sheets>
  <definedNames>
    <definedName name="_xlnm.Print_Area" localSheetId="0">Berechnung!$A$1:$J$46</definedName>
  </definedNames>
  <calcPr calcId="145621"/>
</workbook>
</file>

<file path=xl/calcChain.xml><?xml version="1.0" encoding="utf-8"?>
<calcChain xmlns="http://schemas.openxmlformats.org/spreadsheetml/2006/main">
  <c r="I17" i="3" l="1"/>
  <c r="I33" i="3" l="1"/>
  <c r="I29" i="3" l="1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30" i="3" l="1"/>
  <c r="I38" i="3" s="1"/>
  <c r="E43" i="3" l="1"/>
  <c r="E41" i="3"/>
  <c r="E42" i="3"/>
  <c r="E45" i="3"/>
  <c r="E44" i="3"/>
</calcChain>
</file>

<file path=xl/sharedStrings.xml><?xml version="1.0" encoding="utf-8"?>
<sst xmlns="http://schemas.openxmlformats.org/spreadsheetml/2006/main" count="216" uniqueCount="117">
  <si>
    <t>Almke</t>
  </si>
  <si>
    <t>Barnstorf</t>
  </si>
  <si>
    <t>Barwedel</t>
  </si>
  <si>
    <t>Beienrode</t>
  </si>
  <si>
    <t>Boimstorf</t>
  </si>
  <si>
    <t>Bokensdorf</t>
  </si>
  <si>
    <t>Bornum</t>
  </si>
  <si>
    <t>Brackstedt</t>
  </si>
  <si>
    <t>Ehmen</t>
  </si>
  <si>
    <t>Fallersleben</t>
  </si>
  <si>
    <t>Glentorf</t>
  </si>
  <si>
    <t>Groß Steinum</t>
  </si>
  <si>
    <t>Hattorf</t>
  </si>
  <si>
    <t>Hehlingen</t>
  </si>
  <si>
    <t>Heiligendorf</t>
  </si>
  <si>
    <t>Jembke</t>
  </si>
  <si>
    <t>Kästorf</t>
  </si>
  <si>
    <t>Klein Steimke</t>
  </si>
  <si>
    <t>Königslutter</t>
  </si>
  <si>
    <t>Lauingen</t>
  </si>
  <si>
    <t>Lelm</t>
  </si>
  <si>
    <t>Mörse</t>
  </si>
  <si>
    <t>Neindorf</t>
  </si>
  <si>
    <t>Neuhaus</t>
  </si>
  <si>
    <t>Nordsteimke</t>
  </si>
  <si>
    <t>Ochsendorf</t>
  </si>
  <si>
    <t>Osloß</t>
  </si>
  <si>
    <t>Reislingen</t>
  </si>
  <si>
    <t>Rhode</t>
  </si>
  <si>
    <t>Rieseberg</t>
  </si>
  <si>
    <t>Rotenkamp</t>
  </si>
  <si>
    <t>Rottorf</t>
  </si>
  <si>
    <t>Sandkamp</t>
  </si>
  <si>
    <t>Scheppau</t>
  </si>
  <si>
    <t>Schickelsheim</t>
  </si>
  <si>
    <t>Sonnenkamp</t>
  </si>
  <si>
    <t>Sülfeld</t>
  </si>
  <si>
    <t>Sunstedt</t>
  </si>
  <si>
    <t>Tappenbeck</t>
  </si>
  <si>
    <t>Uhry</t>
  </si>
  <si>
    <t>Velstove</t>
  </si>
  <si>
    <t>Vorsfelde</t>
  </si>
  <si>
    <t>Warmenau</t>
  </si>
  <si>
    <t>Wendschott</t>
  </si>
  <si>
    <t>Weyhausen</t>
  </si>
  <si>
    <t>Wolfsburg</t>
  </si>
  <si>
    <t>Boldecker Land</t>
  </si>
  <si>
    <t>Bereich</t>
  </si>
  <si>
    <t>Ort</t>
  </si>
  <si>
    <t>Schoderstedt</t>
  </si>
  <si>
    <t>mm</t>
  </si>
  <si>
    <t>Gefälle</t>
  </si>
  <si>
    <t>cm/m</t>
  </si>
  <si>
    <t>l/s</t>
  </si>
  <si>
    <t>Str/HsNr.</t>
  </si>
  <si>
    <t>Ausfüllfelder</t>
  </si>
  <si>
    <t>Dropdown Auswahlfelder</t>
  </si>
  <si>
    <t>Strang</t>
  </si>
  <si>
    <t>DN</t>
  </si>
  <si>
    <t>Nennweite</t>
  </si>
  <si>
    <t>1:100</t>
  </si>
  <si>
    <t>1:200</t>
  </si>
  <si>
    <t>1:50</t>
  </si>
  <si>
    <t>1:n</t>
  </si>
  <si>
    <t>%</t>
  </si>
  <si>
    <t>alternativ</t>
  </si>
  <si>
    <t>Bevorzugt</t>
  </si>
  <si>
    <t>1:125</t>
  </si>
  <si>
    <t>1:150</t>
  </si>
  <si>
    <t>0,8</t>
  </si>
  <si>
    <t>0,65</t>
  </si>
  <si>
    <t>Orte</t>
  </si>
  <si>
    <t>Berechnung Schmutzwasser nach EN 12056-2 in Verbindung mit DIN 1986-100</t>
  </si>
  <si>
    <t>Ermittlung der Abwassermenge am Übergabeschacht (Einsteigschacht, DIN 1986-100)</t>
  </si>
  <si>
    <t>Entwässerungsgegenstand</t>
  </si>
  <si>
    <t>Einzelanschluss- leitung</t>
  </si>
  <si>
    <t>Waschbecken, Bidet</t>
  </si>
  <si>
    <t>DN 40</t>
  </si>
  <si>
    <t>Dusche ohne Stöpsel</t>
  </si>
  <si>
    <t>DN 50</t>
  </si>
  <si>
    <t>Einzelurinal mit Spülkasten</t>
  </si>
  <si>
    <t>Einzelurinal mit Druckspüler</t>
  </si>
  <si>
    <t>Standurinal</t>
  </si>
  <si>
    <t>Urinal ohne Wasserspülung</t>
  </si>
  <si>
    <t>Küchenspüle, Ausgussbecken</t>
  </si>
  <si>
    <t>Geschirrspüler</t>
  </si>
  <si>
    <t>Waschmaschine bis 6 kg</t>
  </si>
  <si>
    <t>Waschmaschine bis 12 kg</t>
  </si>
  <si>
    <t>DN 56/60</t>
  </si>
  <si>
    <t>WC mit 4,0/4,5 Liter Spülkasten</t>
  </si>
  <si>
    <t>WC mit 6,0 Liter Spülkasten/Druckspüler</t>
  </si>
  <si>
    <t>WC mit 7,5 Liter Spülkasten/Druckspüler</t>
  </si>
  <si>
    <t>WC mit 9,0 Liter Spülkasten/Druckspüler</t>
  </si>
  <si>
    <t>DN 100</t>
  </si>
  <si>
    <t>Bodenablauf DN 50</t>
  </si>
  <si>
    <t>Bodenablauf DN 70</t>
  </si>
  <si>
    <t>DN 70</t>
  </si>
  <si>
    <t>Bodenablauf DN 100</t>
  </si>
  <si>
    <t>Badewanne, Dusche mit Stöpsel</t>
  </si>
  <si>
    <t>Anschluss-wert DU [l/s]</t>
  </si>
  <si>
    <t>Summe
DU [l/s]</t>
  </si>
  <si>
    <t>Anzahl
[Stück]</t>
  </si>
  <si>
    <t>Küchenspüle, Geschirrspülmaschine mit gemeinsamen Geruchsverschluss</t>
  </si>
  <si>
    <t>Abflusskennzahlen (K) - Gebäudeart und Benutzung</t>
  </si>
  <si>
    <t>K</t>
  </si>
  <si>
    <t>Unregelmässige Nutzung (Wohnhaus, Altenheim, Pension, Büro)</t>
  </si>
  <si>
    <t>Regelmäßige Benutzung (Krankenhäuser, Schulen, Restaurants, Hotels)</t>
  </si>
  <si>
    <t>Häufige Benutzung (öffentliche Toiletten und/oder Duschen)</t>
  </si>
  <si>
    <t>Gesamtsumme DU [l/s]</t>
  </si>
  <si>
    <r>
      <t>Q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= Dauerabfluss (z.B. von Abscheider-, Labor, Reihenduschanlagen usw.)</t>
    </r>
  </si>
  <si>
    <r>
      <t>Q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= Pumpenförderstrom</t>
    </r>
  </si>
  <si>
    <r>
      <t>Schmutzwasserabfluß Berechnung - Q</t>
    </r>
    <r>
      <rPr>
        <b/>
        <vertAlign val="subscript"/>
        <sz val="12"/>
        <rFont val="Arial"/>
        <family val="2"/>
      </rPr>
      <t>tot</t>
    </r>
    <r>
      <rPr>
        <b/>
        <sz val="12"/>
        <rFont val="Arial"/>
        <family val="2"/>
      </rPr>
      <t xml:space="preserve"> = Gesamtschmutzwasserabfluss</t>
    </r>
  </si>
  <si>
    <t>DN 80 bis 100</t>
  </si>
  <si>
    <t>DN 80/90</t>
  </si>
  <si>
    <t xml:space="preserve">Dieser Schmutzwasserabfluss erfordert eine Sammel- bzw. Grundleitung von: </t>
  </si>
  <si>
    <t>Auszug Tabelle A.2 0,5</t>
  </si>
  <si>
    <r>
      <t>Q</t>
    </r>
    <r>
      <rPr>
        <vertAlign val="subscript"/>
        <sz val="10"/>
        <color theme="0"/>
        <rFont val="Arial"/>
        <family val="2"/>
      </rPr>
      <t>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</si>
</sst>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0"/>
      <color theme="1"/>
      <name val="Arial"/>
      <family val="2"/>
    </font>
    <font>
      <b/>
      <vertAlign val="subscript"/>
      <sz val="12"/>
      <name val="Arial"/>
      <family val="2"/>
    </font>
    <font>
      <sz val="11"/>
      <color theme="0"/>
      <name val="Arial"/>
      <family val="2"/>
    </font>
    <font>
      <b/>
      <sz val="36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vertAlign val="subscript"/>
      <sz val="10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2">
    <xf numFmtId="0" fontId="0" fillId="0" borderId="0" xfId="0"/>
    <xf numFmtId="0" fontId="8" fillId="0" borderId="0" xfId="0" applyFont="1" applyProtection="1"/>
    <xf numFmtId="0" fontId="8" fillId="0" borderId="0" xfId="0" applyFont="1" applyFill="1" applyProtection="1"/>
    <xf numFmtId="0" fontId="10" fillId="0" borderId="0" xfId="0" applyFont="1" applyProtection="1"/>
    <xf numFmtId="0" fontId="1" fillId="0" borderId="0" xfId="0" applyFont="1" applyFill="1" applyProtection="1"/>
    <xf numFmtId="0" fontId="12" fillId="3" borderId="0" xfId="0" applyFont="1" applyFill="1" applyProtection="1"/>
    <xf numFmtId="0" fontId="8" fillId="3" borderId="0" xfId="0" applyFont="1" applyFill="1" applyProtection="1"/>
    <xf numFmtId="0" fontId="10" fillId="0" borderId="0" xfId="0" applyFont="1" applyAlignment="1" applyProtection="1">
      <alignment wrapText="1"/>
    </xf>
    <xf numFmtId="0" fontId="7" fillId="0" borderId="0" xfId="1" applyFont="1" applyFill="1" applyBorder="1" applyProtection="1"/>
    <xf numFmtId="0" fontId="1" fillId="0" borderId="0" xfId="0" applyFont="1" applyFill="1" applyBorder="1" applyProtection="1"/>
    <xf numFmtId="0" fontId="8" fillId="0" borderId="0" xfId="0" applyFont="1" applyFill="1" applyBorder="1" applyProtection="1"/>
    <xf numFmtId="0" fontId="12" fillId="0" borderId="0" xfId="0" applyFont="1" applyProtection="1"/>
    <xf numFmtId="0" fontId="9" fillId="0" borderId="0" xfId="0" applyFont="1" applyFill="1" applyProtection="1"/>
    <xf numFmtId="43" fontId="10" fillId="0" borderId="0" xfId="0" applyNumberFormat="1" applyFont="1" applyFill="1" applyBorder="1" applyProtection="1"/>
    <xf numFmtId="0" fontId="10" fillId="0" borderId="0" xfId="0" applyFont="1" applyBorder="1" applyProtection="1"/>
    <xf numFmtId="0" fontId="1" fillId="0" borderId="10" xfId="0" applyFont="1" applyBorder="1" applyProtection="1"/>
    <xf numFmtId="0" fontId="2" fillId="2" borderId="0" xfId="0" applyFont="1" applyFill="1" applyBorder="1" applyAlignment="1" applyProtection="1">
      <alignment horizontal="right"/>
    </xf>
    <xf numFmtId="49" fontId="2" fillId="2" borderId="0" xfId="0" applyNumberFormat="1" applyFont="1" applyFill="1" applyBorder="1" applyAlignment="1" applyProtection="1">
      <alignment horizontal="center"/>
    </xf>
    <xf numFmtId="0" fontId="5" fillId="0" borderId="10" xfId="1" applyFont="1" applyFill="1" applyBorder="1" applyProtection="1"/>
    <xf numFmtId="0" fontId="11" fillId="0" borderId="0" xfId="0" applyFont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49" fontId="8" fillId="0" borderId="0" xfId="0" applyNumberFormat="1" applyFont="1" applyBorder="1" applyAlignment="1" applyProtection="1">
      <alignment horizontal="center"/>
    </xf>
    <xf numFmtId="0" fontId="11" fillId="0" borderId="0" xfId="0" applyFont="1" applyProtection="1"/>
    <xf numFmtId="0" fontId="8" fillId="0" borderId="0" xfId="0" applyFont="1" applyAlignme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Fill="1" applyBorder="1" applyProtection="1"/>
    <xf numFmtId="0" fontId="12" fillId="0" borderId="0" xfId="0" applyFont="1" applyFill="1" applyBorder="1" applyProtection="1"/>
    <xf numFmtId="0" fontId="8" fillId="0" borderId="0" xfId="0" applyFont="1" applyBorder="1" applyProtection="1"/>
    <xf numFmtId="0" fontId="14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10" fillId="0" borderId="0" xfId="0" applyFont="1" applyFill="1" applyBorder="1" applyAlignment="1" applyProtection="1">
      <alignment wrapText="1"/>
    </xf>
    <xf numFmtId="0" fontId="11" fillId="0" borderId="0" xfId="0" applyFont="1" applyAlignment="1" applyProtection="1"/>
    <xf numFmtId="2" fontId="11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1" fillId="0" borderId="4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right"/>
    </xf>
    <xf numFmtId="0" fontId="5" fillId="0" borderId="8" xfId="1" applyFont="1" applyFill="1" applyBorder="1" applyProtection="1"/>
    <xf numFmtId="2" fontId="2" fillId="2" borderId="0" xfId="0" applyNumberFormat="1" applyFont="1" applyFill="1" applyBorder="1" applyAlignment="1" applyProtection="1">
      <alignment horizontal="center"/>
    </xf>
    <xf numFmtId="2" fontId="11" fillId="0" borderId="4" xfId="0" applyNumberFormat="1" applyFont="1" applyFill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0" fontId="12" fillId="4" borderId="0" xfId="0" applyFont="1" applyFill="1" applyProtection="1"/>
    <xf numFmtId="0" fontId="8" fillId="4" borderId="0" xfId="0" applyFont="1" applyFill="1" applyProtection="1"/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Alignment="1" applyProtection="1">
      <protection hidden="1"/>
    </xf>
    <xf numFmtId="164" fontId="4" fillId="0" borderId="0" xfId="1" applyNumberFormat="1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7" fillId="0" borderId="0" xfId="1" applyFont="1" applyFill="1" applyBorder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64" fontId="3" fillId="0" borderId="21" xfId="0" applyNumberFormat="1" applyFont="1" applyBorder="1" applyAlignment="1" applyProtection="1">
      <alignment horizontal="center" vertical="top" wrapText="1"/>
    </xf>
    <xf numFmtId="2" fontId="5" fillId="0" borderId="24" xfId="0" applyNumberFormat="1" applyFont="1" applyBorder="1" applyAlignment="1" applyProtection="1">
      <alignment horizontal="center" vertical="top" wrapText="1"/>
    </xf>
    <xf numFmtId="164" fontId="11" fillId="0" borderId="20" xfId="0" applyNumberFormat="1" applyFont="1" applyBorder="1" applyAlignment="1" applyProtection="1">
      <alignment horizontal="center" vertical="center"/>
    </xf>
    <xf numFmtId="2" fontId="5" fillId="0" borderId="26" xfId="0" applyNumberFormat="1" applyFont="1" applyBorder="1" applyAlignment="1" applyProtection="1">
      <alignment vertical="center"/>
    </xf>
    <xf numFmtId="164" fontId="11" fillId="0" borderId="19" xfId="0" applyNumberFormat="1" applyFont="1" applyBorder="1" applyAlignment="1" applyProtection="1">
      <alignment horizontal="center" vertical="center"/>
    </xf>
    <xf numFmtId="2" fontId="5" fillId="0" borderId="27" xfId="0" applyNumberFormat="1" applyFont="1" applyBorder="1" applyAlignment="1" applyProtection="1">
      <alignment vertical="center"/>
    </xf>
    <xf numFmtId="164" fontId="11" fillId="0" borderId="23" xfId="0" applyNumberFormat="1" applyFont="1" applyBorder="1" applyAlignment="1" applyProtection="1">
      <alignment horizontal="center" vertical="center"/>
    </xf>
    <xf numFmtId="2" fontId="5" fillId="0" borderId="32" xfId="0" applyNumberFormat="1" applyFont="1" applyBorder="1" applyAlignment="1" applyProtection="1">
      <alignment vertical="center"/>
    </xf>
    <xf numFmtId="0" fontId="6" fillId="0" borderId="35" xfId="0" applyFont="1" applyBorder="1" applyAlignment="1" applyProtection="1">
      <alignment horizontal="left" vertical="center"/>
    </xf>
    <xf numFmtId="2" fontId="6" fillId="0" borderId="35" xfId="0" applyNumberFormat="1" applyFont="1" applyFill="1" applyBorder="1" applyAlignment="1" applyProtection="1">
      <alignment horizontal="center" vertical="center"/>
    </xf>
    <xf numFmtId="2" fontId="6" fillId="0" borderId="36" xfId="0" applyNumberFormat="1" applyFont="1" applyFill="1" applyBorder="1" applyAlignment="1" applyProtection="1">
      <alignment vertical="center"/>
    </xf>
    <xf numFmtId="164" fontId="6" fillId="0" borderId="33" xfId="0" applyNumberFormat="1" applyFont="1" applyFill="1" applyBorder="1" applyAlignment="1" applyProtection="1">
      <alignment horizontal="center"/>
    </xf>
    <xf numFmtId="164" fontId="6" fillId="0" borderId="34" xfId="0" applyNumberFormat="1" applyFont="1" applyFill="1" applyBorder="1" applyAlignment="1" applyProtection="1">
      <alignment horizontal="center"/>
    </xf>
    <xf numFmtId="0" fontId="6" fillId="0" borderId="29" xfId="0" applyFont="1" applyBorder="1" applyAlignment="1" applyProtection="1">
      <alignment horizontal="left" vertical="top"/>
    </xf>
    <xf numFmtId="0" fontId="11" fillId="0" borderId="30" xfId="0" applyFont="1" applyBorder="1" applyProtection="1"/>
    <xf numFmtId="0" fontId="6" fillId="0" borderId="30" xfId="0" applyFont="1" applyBorder="1" applyAlignment="1" applyProtection="1">
      <alignment horizontal="left" vertical="top"/>
    </xf>
    <xf numFmtId="0" fontId="6" fillId="0" borderId="33" xfId="0" applyFont="1" applyBorder="1" applyAlignment="1" applyProtection="1">
      <alignment horizontal="left" vertical="top"/>
    </xf>
    <xf numFmtId="2" fontId="6" fillId="0" borderId="44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vertical="top"/>
    </xf>
    <xf numFmtId="164" fontId="5" fillId="0" borderId="0" xfId="0" applyNumberFormat="1" applyFont="1" applyAlignment="1" applyProtection="1">
      <alignment horizontal="center" vertical="top"/>
    </xf>
    <xf numFmtId="164" fontId="5" fillId="0" borderId="0" xfId="0" applyNumberFormat="1" applyFont="1" applyAlignment="1" applyProtection="1">
      <alignment horizontal="center" vertical="top" wrapText="1"/>
    </xf>
    <xf numFmtId="2" fontId="5" fillId="0" borderId="0" xfId="0" applyNumberFormat="1" applyFont="1" applyAlignment="1" applyProtection="1">
      <alignment horizontal="center" vertical="top"/>
    </xf>
    <xf numFmtId="0" fontId="11" fillId="0" borderId="10" xfId="0" applyFont="1" applyBorder="1" applyProtection="1"/>
    <xf numFmtId="0" fontId="11" fillId="0" borderId="11" xfId="0" applyFont="1" applyBorder="1" applyProtection="1"/>
    <xf numFmtId="0" fontId="8" fillId="0" borderId="11" xfId="0" applyFont="1" applyBorder="1" applyProtection="1"/>
    <xf numFmtId="0" fontId="8" fillId="0" borderId="9" xfId="0" applyFont="1" applyBorder="1" applyProtection="1"/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center" vertical="center"/>
      <protection locked="0"/>
    </xf>
    <xf numFmtId="2" fontId="5" fillId="3" borderId="43" xfId="0" applyNumberFormat="1" applyFont="1" applyFill="1" applyBorder="1" applyAlignment="1" applyProtection="1">
      <alignment horizontal="center" vertical="top"/>
      <protection locked="0"/>
    </xf>
    <xf numFmtId="2" fontId="5" fillId="3" borderId="46" xfId="0" applyNumberFormat="1" applyFont="1" applyFill="1" applyBorder="1" applyAlignment="1" applyProtection="1">
      <alignment horizontal="center" vertical="top"/>
      <protection locked="0"/>
    </xf>
    <xf numFmtId="2" fontId="5" fillId="0" borderId="12" xfId="0" applyNumberFormat="1" applyFont="1" applyFill="1" applyBorder="1" applyAlignment="1" applyProtection="1">
      <alignment horizontal="center" vertical="top" wrapText="1"/>
    </xf>
    <xf numFmtId="0" fontId="20" fillId="0" borderId="0" xfId="0" applyFont="1" applyProtection="1">
      <protection hidden="1"/>
    </xf>
    <xf numFmtId="0" fontId="21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22" fillId="0" borderId="0" xfId="0" applyFont="1" applyBorder="1" applyAlignment="1" applyProtection="1">
      <alignment horizontal="left"/>
      <protection hidden="1"/>
    </xf>
    <xf numFmtId="164" fontId="17" fillId="0" borderId="0" xfId="0" applyNumberFormat="1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0" fillId="0" borderId="0" xfId="0" applyFont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2" fontId="24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49" fontId="24" fillId="0" borderId="0" xfId="0" applyNumberFormat="1" applyFont="1" applyFill="1" applyBorder="1" applyAlignment="1" applyProtection="1">
      <alignment horizont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Border="1" applyProtection="1">
      <protection hidden="1"/>
    </xf>
    <xf numFmtId="0" fontId="27" fillId="0" borderId="0" xfId="0" applyFont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27" fillId="0" borderId="0" xfId="0" applyFont="1" applyProtection="1">
      <protection hidden="1"/>
    </xf>
    <xf numFmtId="0" fontId="27" fillId="0" borderId="0" xfId="0" applyFont="1" applyFill="1" applyBorder="1" applyProtection="1">
      <protection hidden="1"/>
    </xf>
    <xf numFmtId="0" fontId="27" fillId="0" borderId="0" xfId="0" applyFont="1" applyBorder="1" applyProtection="1">
      <protection hidden="1"/>
    </xf>
    <xf numFmtId="0" fontId="20" fillId="0" borderId="0" xfId="0" applyFont="1" applyAlignment="1" applyProtection="1">
      <protection hidden="1"/>
    </xf>
    <xf numFmtId="0" fontId="20" fillId="0" borderId="0" xfId="0" applyFont="1" applyFill="1" applyBorder="1" applyAlignment="1" applyProtection="1">
      <protection hidden="1"/>
    </xf>
    <xf numFmtId="0" fontId="20" fillId="0" borderId="0" xfId="0" applyFont="1" applyBorder="1" applyAlignment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Fill="1" applyBorder="1" applyProtection="1">
      <protection hidden="1"/>
    </xf>
    <xf numFmtId="0" fontId="28" fillId="0" borderId="0" xfId="0" applyFont="1" applyBorder="1" applyProtection="1">
      <protection hidden="1"/>
    </xf>
    <xf numFmtId="0" fontId="20" fillId="0" borderId="0" xfId="0" applyFont="1" applyFill="1" applyProtection="1"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49" fontId="24" fillId="0" borderId="0" xfId="0" applyNumberFormat="1" applyFont="1" applyProtection="1">
      <protection hidden="1"/>
    </xf>
    <xf numFmtId="0" fontId="24" fillId="0" borderId="0" xfId="0" applyFont="1" applyBorder="1" applyProtection="1">
      <protection hidden="1"/>
    </xf>
    <xf numFmtId="49" fontId="20" fillId="0" borderId="0" xfId="0" applyNumberFormat="1" applyFont="1" applyProtection="1">
      <protection hidden="1"/>
    </xf>
    <xf numFmtId="0" fontId="6" fillId="0" borderId="7" xfId="1" applyFont="1" applyFill="1" applyBorder="1" applyAlignment="1" applyProtection="1">
      <alignment horizontal="center"/>
    </xf>
    <xf numFmtId="0" fontId="6" fillId="0" borderId="14" xfId="1" applyFont="1" applyFill="1" applyBorder="1" applyAlignment="1" applyProtection="1">
      <alignment horizontal="center"/>
    </xf>
    <xf numFmtId="0" fontId="6" fillId="0" borderId="15" xfId="1" applyFont="1" applyFill="1" applyBorder="1" applyAlignment="1" applyProtection="1">
      <alignment horizontal="center"/>
    </xf>
    <xf numFmtId="1" fontId="5" fillId="3" borderId="47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/>
    </xf>
    <xf numFmtId="0" fontId="6" fillId="0" borderId="30" xfId="0" applyFont="1" applyBorder="1" applyAlignment="1" applyProtection="1">
      <alignment horizontal="left"/>
    </xf>
    <xf numFmtId="0" fontId="16" fillId="4" borderId="28" xfId="0" applyFont="1" applyFill="1" applyBorder="1" applyAlignment="1" applyProtection="1">
      <alignment horizontal="left"/>
      <protection locked="0"/>
    </xf>
    <xf numFmtId="0" fontId="16" fillId="4" borderId="31" xfId="0" applyFont="1" applyFill="1" applyBorder="1" applyAlignment="1" applyProtection="1">
      <alignment horizontal="left"/>
      <protection locked="0"/>
    </xf>
    <xf numFmtId="0" fontId="11" fillId="0" borderId="39" xfId="0" applyFont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horizontal="left" vertical="center"/>
    </xf>
    <xf numFmtId="0" fontId="11" fillId="0" borderId="4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5" fillId="0" borderId="5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11" fillId="0" borderId="25" xfId="0" applyFont="1" applyBorder="1" applyAlignment="1" applyProtection="1">
      <alignment horizontal="left" vertical="center"/>
    </xf>
    <xf numFmtId="0" fontId="11" fillId="0" borderId="37" xfId="0" applyFont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22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41" xfId="0" applyFont="1" applyFill="1" applyBorder="1" applyAlignment="1" applyProtection="1">
      <alignment horizontal="left"/>
    </xf>
    <xf numFmtId="0" fontId="11" fillId="0" borderId="39" xfId="0" applyFont="1" applyFill="1" applyBorder="1" applyAlignment="1" applyProtection="1">
      <alignment horizontal="left"/>
    </xf>
    <xf numFmtId="0" fontId="11" fillId="0" borderId="38" xfId="0" applyFont="1" applyFill="1" applyBorder="1" applyAlignment="1" applyProtection="1">
      <alignment horizontal="left"/>
    </xf>
    <xf numFmtId="0" fontId="11" fillId="0" borderId="45" xfId="0" applyFont="1" applyFill="1" applyBorder="1" applyAlignment="1" applyProtection="1">
      <alignment horizontal="left"/>
    </xf>
    <xf numFmtId="0" fontId="6" fillId="0" borderId="8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6" fillId="0" borderId="42" xfId="0" applyFont="1" applyBorder="1" applyAlignment="1" applyProtection="1">
      <alignment horizontal="left" vertical="top"/>
    </xf>
    <xf numFmtId="0" fontId="13" fillId="4" borderId="0" xfId="0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0" fillId="0" borderId="48" xfId="0" applyBorder="1" applyAlignment="1" applyProtection="1">
      <alignment horizontal="center"/>
      <protection locked="0"/>
    </xf>
    <xf numFmtId="2" fontId="5" fillId="0" borderId="32" xfId="0" applyNumberFormat="1" applyFont="1" applyBorder="1" applyAlignment="1" applyProtection="1">
      <alignment horizontal="right"/>
    </xf>
    <xf numFmtId="2" fontId="5" fillId="0" borderId="26" xfId="0" applyNumberFormat="1" applyFont="1" applyBorder="1" applyAlignment="1" applyProtection="1">
      <alignment horizontal="right"/>
    </xf>
    <xf numFmtId="164" fontId="11" fillId="0" borderId="23" xfId="0" applyNumberFormat="1" applyFont="1" applyBorder="1" applyAlignment="1" applyProtection="1">
      <alignment horizontal="center"/>
    </xf>
    <xf numFmtId="164" fontId="11" fillId="0" borderId="20" xfId="0" applyNumberFormat="1" applyFont="1" applyBorder="1" applyAlignment="1" applyProtection="1">
      <alignment horizontal="center"/>
    </xf>
  </cellXfs>
  <cellStyles count="2">
    <cellStyle name="Standard" xfId="0" builtinId="0"/>
    <cellStyle name="Standard 2" xfId="1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83821</xdr:rowOff>
    </xdr:from>
    <xdr:to>
      <xdr:col>9</xdr:col>
      <xdr:colOff>71880</xdr:colOff>
      <xdr:row>0</xdr:row>
      <xdr:rowOff>626937</xdr:rowOff>
    </xdr:to>
    <xdr:grpSp>
      <xdr:nvGrpSpPr>
        <xdr:cNvPr id="5133" name="Group 13"/>
        <xdr:cNvGrpSpPr>
          <a:grpSpLocks noChangeAspect="1"/>
        </xdr:cNvGrpSpPr>
      </xdr:nvGrpSpPr>
      <xdr:grpSpPr bwMode="auto">
        <a:xfrm>
          <a:off x="0" y="83821"/>
          <a:ext cx="7013700" cy="543116"/>
          <a:chOff x="-1134" y="714"/>
          <a:chExt cx="13606" cy="1039"/>
        </a:xfrm>
      </xdr:grpSpPr>
      <xdr:pic>
        <xdr:nvPicPr>
          <xdr:cNvPr id="19" name="Grafik 18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134" y="1021"/>
            <a:ext cx="13606" cy="7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Grafik 19" descr="wölfe_0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90" y="714"/>
            <a:ext cx="692" cy="5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Grafik 20" descr="Logo_Schriftzu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81" t="10010" b="50047"/>
          <a:stretch>
            <a:fillRect/>
          </a:stretch>
        </xdr:blipFill>
        <xdr:spPr bwMode="auto">
          <a:xfrm>
            <a:off x="8222" y="1474"/>
            <a:ext cx="2863" cy="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Grafik 21" descr="Logo_WEB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90" t="3835"/>
          <a:stretch>
            <a:fillRect/>
          </a:stretch>
        </xdr:blipFill>
        <xdr:spPr bwMode="auto">
          <a:xfrm>
            <a:off x="8222" y="714"/>
            <a:ext cx="1871" cy="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693420</xdr:colOff>
      <xdr:row>36</xdr:row>
      <xdr:rowOff>167640</xdr:rowOff>
    </xdr:from>
    <xdr:to>
      <xdr:col>4</xdr:col>
      <xdr:colOff>472440</xdr:colOff>
      <xdr:row>38</xdr:row>
      <xdr:rowOff>137160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693420" y="7993380"/>
              <a:ext cx="2567940" cy="4800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12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Q</a:t>
              </a:r>
              <a:r>
                <a:rPr lang="de-DE" sz="1200" b="1" baseline="-250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tot</a:t>
              </a:r>
              <a:r>
                <a:rPr lang="de-DE" sz="12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= K </a:t>
              </a:r>
              <a14:m>
                <m:oMath xmlns:m="http://schemas.openxmlformats.org/officeDocument/2006/math">
                  <m:r>
                    <a:rPr lang="de-DE" sz="1400" b="1" i="0" baseline="0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∗</m:t>
                  </m:r>
                  <m:rad>
                    <m:radPr>
                      <m:degHide m:val="on"/>
                      <m:ctrlPr>
                        <a:rPr lang="de-DE" sz="1400" b="1" i="1" baseline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de-DE" sz="1400" b="1" i="0" baseline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∑  </m:t>
                      </m:r>
                      <m:r>
                        <a:rPr lang="de-DE" sz="1400" b="1" i="0" baseline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𝐃𝐔</m:t>
                      </m:r>
                    </m:e>
                  </m:rad>
                </m:oMath>
              </a14:m>
              <a:r>
                <a:rPr lang="de-DE" sz="1200" b="1" i="0" baseline="-250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de-DE" sz="1200" b="1" i="0" baseline="0">
                  <a:latin typeface="Arial" panose="020B0604020202020204" pitchFamily="34" charset="0"/>
                  <a:cs typeface="Arial" panose="020B0604020202020204" pitchFamily="34" charset="0"/>
                </a:rPr>
                <a:t>+ Q</a:t>
              </a:r>
              <a:r>
                <a:rPr lang="de-DE" sz="1200" b="1" i="0" baseline="-25000">
                  <a:latin typeface="Arial" panose="020B0604020202020204" pitchFamily="34" charset="0"/>
                  <a:cs typeface="Arial" panose="020B0604020202020204" pitchFamily="34" charset="0"/>
                </a:rPr>
                <a:t>c</a:t>
              </a:r>
              <a:r>
                <a:rPr lang="de-DE" sz="1200" b="1" i="0" baseline="0">
                  <a:latin typeface="Arial" panose="020B0604020202020204" pitchFamily="34" charset="0"/>
                  <a:cs typeface="Arial" panose="020B0604020202020204" pitchFamily="34" charset="0"/>
                </a:rPr>
                <a:t> + Q</a:t>
              </a:r>
              <a:r>
                <a:rPr lang="de-DE" sz="1200" b="1" i="0" baseline="-25000">
                  <a:latin typeface="Arial" panose="020B0604020202020204" pitchFamily="34" charset="0"/>
                  <a:cs typeface="Arial" panose="020B0604020202020204" pitchFamily="34" charset="0"/>
                </a:rPr>
                <a:t>p</a:t>
              </a: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693420" y="7993380"/>
              <a:ext cx="2567940" cy="4800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de-DE" sz="12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Q</a:t>
              </a:r>
              <a:r>
                <a:rPr lang="de-DE" sz="1200" b="1" baseline="-250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tot</a:t>
              </a:r>
              <a:r>
                <a:rPr lang="de-DE" sz="12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= K </a:t>
              </a:r>
              <a:r>
                <a:rPr lang="de-DE" sz="1400" b="1" i="0" baseline="0">
                  <a:solidFill>
                    <a:schemeClr val="dk1"/>
                  </a:solidFill>
                  <a:effectLst/>
                  <a:latin typeface="Arial+Textkörper"/>
                  <a:ea typeface="+mn-ea"/>
                  <a:cs typeface="+mn-cs"/>
                </a:rPr>
                <a:t>∗√(∑  𝐃𝐔)</a:t>
              </a:r>
              <a:r>
                <a:rPr lang="de-DE" sz="1200" b="1" i="0" baseline="-250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de-DE" sz="1200" b="1" i="0" baseline="0">
                  <a:latin typeface="Arial" panose="020B0604020202020204" pitchFamily="34" charset="0"/>
                  <a:cs typeface="Arial" panose="020B0604020202020204" pitchFamily="34" charset="0"/>
                </a:rPr>
                <a:t>+ Q</a:t>
              </a:r>
              <a:r>
                <a:rPr lang="de-DE" sz="1200" b="1" i="0" baseline="-25000">
                  <a:latin typeface="Arial" panose="020B0604020202020204" pitchFamily="34" charset="0"/>
                  <a:cs typeface="Arial" panose="020B0604020202020204" pitchFamily="34" charset="0"/>
                </a:rPr>
                <a:t>c</a:t>
              </a:r>
              <a:r>
                <a:rPr lang="de-DE" sz="1200" b="1" i="0" baseline="0">
                  <a:latin typeface="Arial" panose="020B0604020202020204" pitchFamily="34" charset="0"/>
                  <a:cs typeface="Arial" panose="020B0604020202020204" pitchFamily="34" charset="0"/>
                </a:rPr>
                <a:t> + Q</a:t>
              </a:r>
              <a:r>
                <a:rPr lang="de-DE" sz="1200" b="1" i="0" baseline="-25000">
                  <a:latin typeface="Arial" panose="020B0604020202020204" pitchFamily="34" charset="0"/>
                  <a:cs typeface="Arial" panose="020B0604020202020204" pitchFamily="34" charset="0"/>
                </a:rPr>
                <a:t>p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showZeros="0" tabSelected="1" zoomScaleNormal="100" workbookViewId="0">
      <selection activeCell="C2" sqref="C2:E2"/>
    </sheetView>
  </sheetViews>
  <sheetFormatPr baseColWidth="10" defaultColWidth="11.5546875" defaultRowHeight="13.8" x14ac:dyDescent="0.25"/>
  <cols>
    <col min="1" max="1" width="10.6640625" style="48" customWidth="1"/>
    <col min="2" max="2" width="6.6640625" style="48" customWidth="1"/>
    <col min="3" max="3" width="18.6640625" style="49" customWidth="1"/>
    <col min="4" max="4" width="4.6640625" style="49" customWidth="1"/>
    <col min="5" max="5" width="13.77734375" style="49" customWidth="1"/>
    <col min="6" max="6" width="14.6640625" style="49" customWidth="1"/>
    <col min="7" max="7" width="10.77734375" style="48" customWidth="1"/>
    <col min="8" max="8" width="8.6640625" style="48" customWidth="1"/>
    <col min="9" max="9" width="12.6640625" style="48" customWidth="1"/>
    <col min="10" max="10" width="3.6640625" style="48" customWidth="1"/>
    <col min="11" max="12" width="5.6640625" style="48" customWidth="1"/>
    <col min="13" max="13" width="11.5546875" style="48"/>
    <col min="14" max="14" width="11.5546875" style="99"/>
    <col min="15" max="15" width="17.109375" style="101" bestFit="1" customWidth="1"/>
    <col min="16" max="16" width="15.6640625" style="101" bestFit="1" customWidth="1"/>
    <col min="17" max="18" width="11.5546875" style="99"/>
    <col min="19" max="19" width="58.6640625" style="101" bestFit="1" customWidth="1"/>
    <col min="20" max="20" width="7.6640625" style="101" bestFit="1" customWidth="1"/>
    <col min="21" max="22" width="5.77734375" style="101" customWidth="1"/>
    <col min="23" max="30" width="11.5546875" style="105"/>
    <col min="31" max="38" width="11.5546875" style="99"/>
    <col min="39" max="16384" width="11.5546875" style="48"/>
  </cols>
  <sheetData>
    <row r="1" spans="1:38" ht="50.4" customHeight="1" x14ac:dyDescent="0.75">
      <c r="A1" s="1"/>
      <c r="B1" s="1"/>
      <c r="C1" s="2"/>
      <c r="D1" s="2"/>
      <c r="E1" s="2"/>
      <c r="F1" s="2"/>
      <c r="G1" s="1"/>
      <c r="H1" s="1"/>
      <c r="I1" s="1"/>
      <c r="J1" s="1"/>
      <c r="O1" s="100" t="s">
        <v>71</v>
      </c>
      <c r="S1" s="102" t="s">
        <v>103</v>
      </c>
      <c r="T1" s="103" t="s">
        <v>104</v>
      </c>
      <c r="U1" s="102"/>
      <c r="V1" s="102"/>
      <c r="W1" s="104" t="s">
        <v>115</v>
      </c>
    </row>
    <row r="2" spans="1:38" ht="15.6" x14ac:dyDescent="0.3">
      <c r="A2" s="1"/>
      <c r="B2" s="3" t="s">
        <v>48</v>
      </c>
      <c r="C2" s="175"/>
      <c r="D2" s="175"/>
      <c r="E2" s="175"/>
      <c r="F2" s="4"/>
      <c r="G2" s="46" t="s">
        <v>56</v>
      </c>
      <c r="H2" s="47"/>
      <c r="I2" s="47"/>
      <c r="J2" s="2"/>
      <c r="O2" s="106" t="s">
        <v>47</v>
      </c>
      <c r="P2" s="106" t="s">
        <v>48</v>
      </c>
      <c r="S2" s="107" t="s">
        <v>107</v>
      </c>
      <c r="T2" s="103">
        <v>1</v>
      </c>
      <c r="U2" s="108"/>
      <c r="V2" s="108"/>
      <c r="W2" s="109" t="s">
        <v>51</v>
      </c>
      <c r="X2" s="109" t="s">
        <v>52</v>
      </c>
      <c r="Y2" s="110">
        <v>0.5</v>
      </c>
      <c r="Z2" s="111">
        <v>0.65</v>
      </c>
      <c r="AA2" s="111">
        <v>0.8</v>
      </c>
      <c r="AB2" s="110">
        <v>1</v>
      </c>
      <c r="AC2" s="110">
        <v>2</v>
      </c>
      <c r="AD2" s="112" t="s">
        <v>59</v>
      </c>
    </row>
    <row r="3" spans="1:38" ht="15.6" x14ac:dyDescent="0.3">
      <c r="A3" s="1"/>
      <c r="B3" s="3" t="s">
        <v>54</v>
      </c>
      <c r="C3" s="176"/>
      <c r="D3" s="176"/>
      <c r="E3" s="176"/>
      <c r="F3" s="4"/>
      <c r="G3" s="5" t="s">
        <v>55</v>
      </c>
      <c r="H3" s="6"/>
      <c r="I3" s="6"/>
      <c r="J3" s="2"/>
      <c r="O3" s="106"/>
      <c r="P3" s="106"/>
      <c r="S3" s="107" t="s">
        <v>106</v>
      </c>
      <c r="T3" s="103">
        <v>0.7</v>
      </c>
      <c r="U3" s="107"/>
      <c r="V3" s="107"/>
      <c r="W3" s="113" t="s">
        <v>51</v>
      </c>
      <c r="X3" s="113" t="s">
        <v>63</v>
      </c>
      <c r="Y3" s="113" t="s">
        <v>61</v>
      </c>
      <c r="Z3" s="114" t="s">
        <v>68</v>
      </c>
      <c r="AA3" s="114" t="s">
        <v>67</v>
      </c>
      <c r="AB3" s="113" t="s">
        <v>60</v>
      </c>
      <c r="AC3" s="113" t="s">
        <v>62</v>
      </c>
      <c r="AD3" s="115" t="s">
        <v>50</v>
      </c>
    </row>
    <row r="4" spans="1:38" ht="15.6" x14ac:dyDescent="0.3">
      <c r="A4" s="1"/>
      <c r="B4" s="3" t="s">
        <v>57</v>
      </c>
      <c r="C4" s="176"/>
      <c r="D4" s="176"/>
      <c r="E4" s="176"/>
      <c r="F4" s="176"/>
      <c r="G4" s="176"/>
      <c r="H4" s="176"/>
      <c r="I4" s="176"/>
      <c r="J4" s="1"/>
      <c r="O4" s="106" t="s">
        <v>45</v>
      </c>
      <c r="P4" s="106" t="s">
        <v>0</v>
      </c>
      <c r="S4" s="108" t="s">
        <v>105</v>
      </c>
      <c r="T4" s="103">
        <v>0.5</v>
      </c>
      <c r="U4" s="107"/>
      <c r="V4" s="107"/>
      <c r="W4" s="113" t="s">
        <v>51</v>
      </c>
      <c r="X4" s="113" t="s">
        <v>64</v>
      </c>
      <c r="Y4" s="116">
        <v>0.5</v>
      </c>
      <c r="Z4" s="114" t="s">
        <v>70</v>
      </c>
      <c r="AA4" s="114" t="s">
        <v>69</v>
      </c>
      <c r="AB4" s="116">
        <v>1</v>
      </c>
      <c r="AC4" s="116">
        <v>2</v>
      </c>
      <c r="AD4" s="115"/>
    </row>
    <row r="5" spans="1:38" ht="16.2" x14ac:dyDescent="0.35">
      <c r="A5" s="1"/>
      <c r="B5" s="3"/>
      <c r="C5" s="4"/>
      <c r="D5" s="4"/>
      <c r="E5" s="4"/>
      <c r="F5" s="4"/>
      <c r="G5" s="2"/>
      <c r="H5" s="1"/>
      <c r="I5" s="1"/>
      <c r="J5" s="1"/>
      <c r="O5" s="106" t="s">
        <v>45</v>
      </c>
      <c r="P5" s="106" t="s">
        <v>1</v>
      </c>
      <c r="S5" s="117"/>
      <c r="T5" s="117"/>
      <c r="U5" s="117"/>
      <c r="V5" s="106"/>
      <c r="W5" s="109" t="s">
        <v>116</v>
      </c>
      <c r="X5" s="109" t="s">
        <v>53</v>
      </c>
      <c r="Y5" s="110">
        <v>0</v>
      </c>
      <c r="Z5" s="110">
        <v>0</v>
      </c>
      <c r="AA5" s="110">
        <v>0.9</v>
      </c>
      <c r="AB5" s="110">
        <v>1</v>
      </c>
      <c r="AC5" s="110">
        <v>1.4</v>
      </c>
      <c r="AD5" s="118">
        <v>70</v>
      </c>
    </row>
    <row r="6" spans="1:38" ht="16.2" x14ac:dyDescent="0.35">
      <c r="A6" s="1"/>
      <c r="B6" s="155" t="s">
        <v>72</v>
      </c>
      <c r="C6" s="155"/>
      <c r="D6" s="155"/>
      <c r="E6" s="155"/>
      <c r="F6" s="155"/>
      <c r="G6" s="155"/>
      <c r="H6" s="155"/>
      <c r="I6" s="155"/>
      <c r="J6" s="35"/>
      <c r="O6" s="106" t="s">
        <v>46</v>
      </c>
      <c r="P6" s="106" t="s">
        <v>2</v>
      </c>
      <c r="S6" s="117"/>
      <c r="T6" s="117"/>
      <c r="U6" s="117"/>
      <c r="V6" s="106"/>
      <c r="W6" s="109" t="s">
        <v>116</v>
      </c>
      <c r="X6" s="109" t="s">
        <v>53</v>
      </c>
      <c r="Y6" s="110">
        <v>0</v>
      </c>
      <c r="Z6" s="110">
        <v>0</v>
      </c>
      <c r="AA6" s="110">
        <v>1.1000000000000001</v>
      </c>
      <c r="AB6" s="110">
        <v>1.3</v>
      </c>
      <c r="AC6" s="110">
        <v>1.8</v>
      </c>
      <c r="AD6" s="118">
        <v>80</v>
      </c>
    </row>
    <row r="7" spans="1:38" ht="16.2" x14ac:dyDescent="0.35">
      <c r="A7" s="1"/>
      <c r="B7" s="156" t="s">
        <v>73</v>
      </c>
      <c r="C7" s="156"/>
      <c r="D7" s="156"/>
      <c r="E7" s="156"/>
      <c r="F7" s="156"/>
      <c r="G7" s="156"/>
      <c r="H7" s="156"/>
      <c r="I7" s="156"/>
      <c r="J7" s="36"/>
      <c r="O7" s="106" t="s">
        <v>18</v>
      </c>
      <c r="P7" s="106" t="s">
        <v>3</v>
      </c>
      <c r="S7" s="117"/>
      <c r="T7" s="117"/>
      <c r="U7" s="117"/>
      <c r="V7" s="106"/>
      <c r="W7" s="109" t="s">
        <v>116</v>
      </c>
      <c r="X7" s="109" t="s">
        <v>53</v>
      </c>
      <c r="Y7" s="110">
        <v>0</v>
      </c>
      <c r="Z7" s="110">
        <v>1.1499999999999999</v>
      </c>
      <c r="AA7" s="110">
        <v>1.3</v>
      </c>
      <c r="AB7" s="110">
        <v>1.5</v>
      </c>
      <c r="AC7" s="110">
        <v>2.1</v>
      </c>
      <c r="AD7" s="118">
        <v>90</v>
      </c>
    </row>
    <row r="8" spans="1:38" s="52" customFormat="1" ht="16.8" thickBot="1" x14ac:dyDescent="0.4">
      <c r="A8" s="23"/>
      <c r="B8" s="33"/>
      <c r="C8" s="33"/>
      <c r="D8" s="33"/>
      <c r="E8" s="33"/>
      <c r="F8" s="33"/>
      <c r="G8" s="33"/>
      <c r="H8" s="33"/>
      <c r="I8" s="33"/>
      <c r="J8" s="33"/>
      <c r="K8" s="53"/>
      <c r="N8" s="119"/>
      <c r="O8" s="106" t="s">
        <v>18</v>
      </c>
      <c r="P8" s="106" t="s">
        <v>4</v>
      </c>
      <c r="Q8" s="119"/>
      <c r="R8" s="119"/>
      <c r="S8" s="117"/>
      <c r="T8" s="117"/>
      <c r="U8" s="117"/>
      <c r="V8" s="106"/>
      <c r="W8" s="109" t="s">
        <v>116</v>
      </c>
      <c r="X8" s="109" t="s">
        <v>53</v>
      </c>
      <c r="Y8" s="110">
        <v>1.8</v>
      </c>
      <c r="Z8" s="110">
        <v>2</v>
      </c>
      <c r="AA8" s="110">
        <v>2.2000000000000002</v>
      </c>
      <c r="AB8" s="110">
        <v>2.5</v>
      </c>
      <c r="AC8" s="110">
        <v>3.5</v>
      </c>
      <c r="AD8" s="118">
        <v>100</v>
      </c>
      <c r="AE8" s="119"/>
      <c r="AF8" s="119"/>
      <c r="AG8" s="119"/>
      <c r="AH8" s="119"/>
      <c r="AI8" s="119"/>
      <c r="AJ8" s="119"/>
      <c r="AK8" s="119"/>
      <c r="AL8" s="119"/>
    </row>
    <row r="9" spans="1:38" s="52" customFormat="1" ht="31.95" customHeight="1" thickBot="1" x14ac:dyDescent="0.4">
      <c r="A9" s="23"/>
      <c r="B9" s="157" t="s">
        <v>74</v>
      </c>
      <c r="C9" s="158"/>
      <c r="D9" s="158"/>
      <c r="E9" s="159"/>
      <c r="F9" s="67" t="s">
        <v>75</v>
      </c>
      <c r="G9" s="67" t="s">
        <v>99</v>
      </c>
      <c r="H9" s="98" t="s">
        <v>101</v>
      </c>
      <c r="I9" s="68" t="s">
        <v>100</v>
      </c>
      <c r="J9" s="33"/>
      <c r="K9" s="53"/>
      <c r="N9" s="119"/>
      <c r="O9" s="120" t="s">
        <v>46</v>
      </c>
      <c r="P9" s="120" t="s">
        <v>5</v>
      </c>
      <c r="Q9" s="119"/>
      <c r="R9" s="119"/>
      <c r="S9" s="109"/>
      <c r="T9" s="109"/>
      <c r="U9" s="109"/>
      <c r="V9" s="120"/>
      <c r="W9" s="109" t="s">
        <v>116</v>
      </c>
      <c r="X9" s="109" t="s">
        <v>53</v>
      </c>
      <c r="Y9" s="110">
        <v>2.7</v>
      </c>
      <c r="Z9" s="110">
        <v>3.1</v>
      </c>
      <c r="AA9" s="110">
        <v>3.5</v>
      </c>
      <c r="AB9" s="110">
        <v>3.9</v>
      </c>
      <c r="AC9" s="110">
        <v>5.5</v>
      </c>
      <c r="AD9" s="118">
        <v>125</v>
      </c>
      <c r="AE9" s="119"/>
      <c r="AF9" s="119"/>
      <c r="AG9" s="119"/>
      <c r="AH9" s="119"/>
      <c r="AI9" s="119"/>
      <c r="AJ9" s="119"/>
      <c r="AK9" s="119"/>
      <c r="AL9" s="119"/>
    </row>
    <row r="10" spans="1:38" s="52" customFormat="1" ht="16.2" x14ac:dyDescent="0.35">
      <c r="A10" s="23"/>
      <c r="B10" s="160" t="s">
        <v>76</v>
      </c>
      <c r="C10" s="161"/>
      <c r="D10" s="161"/>
      <c r="E10" s="162"/>
      <c r="F10" s="69" t="s">
        <v>77</v>
      </c>
      <c r="G10" s="69">
        <v>0.5</v>
      </c>
      <c r="H10" s="93"/>
      <c r="I10" s="70">
        <f t="shared" ref="I10:I16" si="0">G10*H10</f>
        <v>0</v>
      </c>
      <c r="J10" s="33"/>
      <c r="K10" s="53"/>
      <c r="N10" s="119"/>
      <c r="O10" s="106" t="s">
        <v>18</v>
      </c>
      <c r="P10" s="106" t="s">
        <v>6</v>
      </c>
      <c r="Q10" s="119"/>
      <c r="R10" s="119"/>
      <c r="S10" s="117"/>
      <c r="T10" s="117"/>
      <c r="U10" s="117"/>
      <c r="V10" s="106"/>
      <c r="W10" s="109" t="s">
        <v>116</v>
      </c>
      <c r="X10" s="109" t="s">
        <v>53</v>
      </c>
      <c r="Y10" s="110">
        <v>5.4</v>
      </c>
      <c r="Z10" s="110">
        <v>6.15</v>
      </c>
      <c r="AA10" s="110">
        <v>6.8</v>
      </c>
      <c r="AB10" s="110">
        <v>7.7</v>
      </c>
      <c r="AC10" s="110">
        <v>10.9</v>
      </c>
      <c r="AD10" s="118">
        <v>150</v>
      </c>
      <c r="AE10" s="119"/>
      <c r="AF10" s="119"/>
      <c r="AG10" s="119"/>
      <c r="AH10" s="119"/>
      <c r="AI10" s="119"/>
      <c r="AJ10" s="119"/>
      <c r="AK10" s="119"/>
      <c r="AL10" s="119"/>
    </row>
    <row r="11" spans="1:38" ht="16.2" x14ac:dyDescent="0.35">
      <c r="A11" s="1"/>
      <c r="B11" s="145" t="s">
        <v>78</v>
      </c>
      <c r="C11" s="146"/>
      <c r="D11" s="146"/>
      <c r="E11" s="147"/>
      <c r="F11" s="71" t="s">
        <v>79</v>
      </c>
      <c r="G11" s="71">
        <v>0.6</v>
      </c>
      <c r="H11" s="94"/>
      <c r="I11" s="72">
        <f t="shared" si="0"/>
        <v>0</v>
      </c>
      <c r="J11" s="1"/>
      <c r="O11" s="106" t="s">
        <v>45</v>
      </c>
      <c r="P11" s="106" t="s">
        <v>7</v>
      </c>
      <c r="S11" s="117"/>
      <c r="T11" s="117"/>
      <c r="U11" s="117"/>
      <c r="V11" s="106"/>
      <c r="W11" s="109" t="s">
        <v>116</v>
      </c>
      <c r="X11" s="109" t="s">
        <v>53</v>
      </c>
      <c r="Y11" s="110">
        <v>10</v>
      </c>
      <c r="Z11" s="110">
        <v>11.4</v>
      </c>
      <c r="AA11" s="110">
        <v>12.7</v>
      </c>
      <c r="AB11" s="110">
        <v>14.2</v>
      </c>
      <c r="AC11" s="110">
        <v>20.100000000000001</v>
      </c>
      <c r="AD11" s="118">
        <v>200</v>
      </c>
    </row>
    <row r="12" spans="1:38" s="54" customFormat="1" ht="16.2" x14ac:dyDescent="0.35">
      <c r="A12" s="7"/>
      <c r="B12" s="145" t="s">
        <v>98</v>
      </c>
      <c r="C12" s="146"/>
      <c r="D12" s="146"/>
      <c r="E12" s="147"/>
      <c r="F12" s="71" t="s">
        <v>79</v>
      </c>
      <c r="G12" s="71">
        <v>0.8</v>
      </c>
      <c r="H12" s="94"/>
      <c r="I12" s="72">
        <f t="shared" si="0"/>
        <v>0</v>
      </c>
      <c r="J12" s="32"/>
      <c r="N12" s="121"/>
      <c r="O12" s="106" t="s">
        <v>45</v>
      </c>
      <c r="P12" s="106" t="s">
        <v>8</v>
      </c>
      <c r="Q12" s="121"/>
      <c r="R12" s="121"/>
      <c r="S12" s="117"/>
      <c r="T12" s="117"/>
      <c r="U12" s="117"/>
      <c r="V12" s="122"/>
      <c r="W12" s="109" t="s">
        <v>116</v>
      </c>
      <c r="X12" s="109" t="s">
        <v>53</v>
      </c>
      <c r="Y12" s="110">
        <v>13.7</v>
      </c>
      <c r="Z12" s="110">
        <v>15.6</v>
      </c>
      <c r="AA12" s="110">
        <v>17.3</v>
      </c>
      <c r="AB12" s="110">
        <v>19.399999999999999</v>
      </c>
      <c r="AC12" s="110">
        <v>27.5</v>
      </c>
      <c r="AD12" s="118">
        <v>225</v>
      </c>
      <c r="AE12" s="121"/>
      <c r="AF12" s="121"/>
      <c r="AG12" s="121"/>
      <c r="AH12" s="121"/>
      <c r="AI12" s="121"/>
      <c r="AJ12" s="121"/>
      <c r="AK12" s="121"/>
      <c r="AL12" s="121"/>
    </row>
    <row r="13" spans="1:38" ht="16.2" x14ac:dyDescent="0.35">
      <c r="A13" s="1"/>
      <c r="B13" s="145" t="s">
        <v>80</v>
      </c>
      <c r="C13" s="146"/>
      <c r="D13" s="146"/>
      <c r="E13" s="147"/>
      <c r="F13" s="71" t="s">
        <v>79</v>
      </c>
      <c r="G13" s="71">
        <v>0.8</v>
      </c>
      <c r="H13" s="94"/>
      <c r="I13" s="72">
        <f t="shared" si="0"/>
        <v>0</v>
      </c>
      <c r="J13" s="26"/>
      <c r="O13" s="106" t="s">
        <v>45</v>
      </c>
      <c r="P13" s="106" t="s">
        <v>9</v>
      </c>
      <c r="S13" s="117"/>
      <c r="T13" s="117"/>
      <c r="U13" s="117"/>
      <c r="V13" s="122"/>
      <c r="W13" s="109" t="s">
        <v>116</v>
      </c>
      <c r="X13" s="109" t="s">
        <v>53</v>
      </c>
      <c r="Y13" s="110">
        <v>18.100000000000001</v>
      </c>
      <c r="Z13" s="110">
        <v>20.6</v>
      </c>
      <c r="AA13" s="110">
        <v>22.9</v>
      </c>
      <c r="AB13" s="110">
        <v>25.7</v>
      </c>
      <c r="AC13" s="110">
        <v>36.4</v>
      </c>
      <c r="AD13" s="118">
        <v>250</v>
      </c>
    </row>
    <row r="14" spans="1:38" ht="16.2" x14ac:dyDescent="0.35">
      <c r="A14" s="1"/>
      <c r="B14" s="145" t="s">
        <v>81</v>
      </c>
      <c r="C14" s="146"/>
      <c r="D14" s="146"/>
      <c r="E14" s="147"/>
      <c r="F14" s="71" t="s">
        <v>79</v>
      </c>
      <c r="G14" s="71">
        <v>0.5</v>
      </c>
      <c r="H14" s="94"/>
      <c r="I14" s="72">
        <f t="shared" si="0"/>
        <v>0</v>
      </c>
      <c r="J14" s="26"/>
      <c r="O14" s="106" t="s">
        <v>18</v>
      </c>
      <c r="P14" s="106" t="s">
        <v>10</v>
      </c>
      <c r="S14" s="117"/>
      <c r="T14" s="117"/>
      <c r="U14" s="117"/>
      <c r="V14" s="122"/>
      <c r="W14" s="109" t="s">
        <v>116</v>
      </c>
      <c r="X14" s="109" t="s">
        <v>53</v>
      </c>
      <c r="Y14" s="110">
        <v>33.4</v>
      </c>
      <c r="Z14" s="110">
        <v>38.200000000000003</v>
      </c>
      <c r="AA14" s="110">
        <v>42.4</v>
      </c>
      <c r="AB14" s="110">
        <v>47.4</v>
      </c>
      <c r="AC14" s="110">
        <v>67.2</v>
      </c>
      <c r="AD14" s="118">
        <v>300</v>
      </c>
    </row>
    <row r="15" spans="1:38" ht="15" x14ac:dyDescent="0.25">
      <c r="A15" s="1"/>
      <c r="B15" s="145" t="s">
        <v>82</v>
      </c>
      <c r="C15" s="146"/>
      <c r="D15" s="146"/>
      <c r="E15" s="147"/>
      <c r="F15" s="71" t="s">
        <v>79</v>
      </c>
      <c r="G15" s="71">
        <v>0.2</v>
      </c>
      <c r="H15" s="94"/>
      <c r="I15" s="72">
        <f t="shared" si="0"/>
        <v>0</v>
      </c>
      <c r="J15" s="26"/>
      <c r="O15" s="106" t="s">
        <v>18</v>
      </c>
      <c r="P15" s="106" t="s">
        <v>11</v>
      </c>
    </row>
    <row r="16" spans="1:38" s="51" customFormat="1" ht="15" x14ac:dyDescent="0.25">
      <c r="A16" s="3"/>
      <c r="B16" s="145" t="s">
        <v>83</v>
      </c>
      <c r="C16" s="146"/>
      <c r="D16" s="146"/>
      <c r="E16" s="147"/>
      <c r="F16" s="71" t="s">
        <v>79</v>
      </c>
      <c r="G16" s="71">
        <v>0.1</v>
      </c>
      <c r="H16" s="94"/>
      <c r="I16" s="72">
        <f t="shared" si="0"/>
        <v>0</v>
      </c>
      <c r="J16" s="26"/>
      <c r="N16" s="123"/>
      <c r="O16" s="106" t="s">
        <v>45</v>
      </c>
      <c r="P16" s="106" t="s">
        <v>12</v>
      </c>
      <c r="Q16" s="123"/>
      <c r="R16" s="123"/>
      <c r="S16" s="124"/>
      <c r="T16" s="124"/>
      <c r="U16" s="124"/>
      <c r="V16" s="124"/>
      <c r="W16" s="125"/>
      <c r="X16" s="125"/>
      <c r="Y16" s="125"/>
      <c r="Z16" s="125"/>
      <c r="AA16" s="125"/>
      <c r="AB16" s="125"/>
      <c r="AC16" s="125"/>
      <c r="AD16" s="125"/>
      <c r="AE16" s="123"/>
      <c r="AF16" s="123"/>
      <c r="AG16" s="123"/>
      <c r="AH16" s="123"/>
      <c r="AI16" s="123"/>
      <c r="AJ16" s="123"/>
      <c r="AK16" s="123"/>
      <c r="AL16" s="123"/>
    </row>
    <row r="17" spans="1:38" s="51" customFormat="1" ht="15" customHeight="1" x14ac:dyDescent="0.25">
      <c r="A17" s="3"/>
      <c r="B17" s="163" t="s">
        <v>102</v>
      </c>
      <c r="C17" s="164"/>
      <c r="D17" s="164"/>
      <c r="E17" s="165"/>
      <c r="F17" s="73"/>
      <c r="G17" s="180">
        <v>0.8</v>
      </c>
      <c r="H17" s="142"/>
      <c r="I17" s="178">
        <f>G17*H17</f>
        <v>0</v>
      </c>
      <c r="J17" s="26"/>
      <c r="N17" s="123"/>
      <c r="O17" s="106" t="s">
        <v>45</v>
      </c>
      <c r="P17" s="106" t="s">
        <v>13</v>
      </c>
      <c r="Q17" s="123"/>
      <c r="R17" s="123"/>
      <c r="S17" s="124"/>
      <c r="T17" s="124"/>
      <c r="U17" s="124"/>
      <c r="V17" s="124"/>
      <c r="W17" s="125"/>
      <c r="X17" s="125"/>
      <c r="Y17" s="125"/>
      <c r="Z17" s="125"/>
      <c r="AA17" s="125"/>
      <c r="AB17" s="125"/>
      <c r="AC17" s="125"/>
      <c r="AD17" s="125"/>
      <c r="AE17" s="123"/>
      <c r="AF17" s="123"/>
      <c r="AG17" s="123"/>
      <c r="AH17" s="123"/>
      <c r="AI17" s="123"/>
      <c r="AJ17" s="123"/>
      <c r="AK17" s="123"/>
      <c r="AL17" s="123"/>
    </row>
    <row r="18" spans="1:38" ht="15" x14ac:dyDescent="0.25">
      <c r="A18" s="1"/>
      <c r="B18" s="163"/>
      <c r="C18" s="164"/>
      <c r="D18" s="164"/>
      <c r="E18" s="165"/>
      <c r="F18" s="69" t="s">
        <v>79</v>
      </c>
      <c r="G18" s="181"/>
      <c r="H18" s="177"/>
      <c r="I18" s="179"/>
      <c r="J18" s="26"/>
      <c r="O18" s="106" t="s">
        <v>45</v>
      </c>
      <c r="P18" s="106" t="s">
        <v>14</v>
      </c>
    </row>
    <row r="19" spans="1:38" s="56" customFormat="1" ht="17.399999999999999" x14ac:dyDescent="0.3">
      <c r="A19" s="24"/>
      <c r="B19" s="145" t="s">
        <v>84</v>
      </c>
      <c r="C19" s="146"/>
      <c r="D19" s="146"/>
      <c r="E19" s="147"/>
      <c r="F19" s="71" t="s">
        <v>79</v>
      </c>
      <c r="G19" s="71">
        <v>0.8</v>
      </c>
      <c r="H19" s="94"/>
      <c r="I19" s="72">
        <f t="shared" ref="I18:I29" si="1">G19*H19</f>
        <v>0</v>
      </c>
      <c r="J19" s="10"/>
      <c r="K19" s="57"/>
      <c r="N19" s="126"/>
      <c r="O19" s="106" t="s">
        <v>46</v>
      </c>
      <c r="P19" s="106" t="s">
        <v>15</v>
      </c>
      <c r="Q19" s="126"/>
      <c r="R19" s="126"/>
      <c r="S19" s="127"/>
      <c r="T19" s="127"/>
      <c r="U19" s="127"/>
      <c r="V19" s="127"/>
      <c r="W19" s="128"/>
      <c r="X19" s="128"/>
      <c r="Y19" s="128"/>
      <c r="Z19" s="128"/>
      <c r="AA19" s="128"/>
      <c r="AB19" s="128"/>
      <c r="AC19" s="128"/>
      <c r="AD19" s="128"/>
      <c r="AE19" s="126"/>
      <c r="AF19" s="126"/>
      <c r="AG19" s="126"/>
      <c r="AH19" s="126"/>
      <c r="AI19" s="126"/>
      <c r="AJ19" s="126"/>
      <c r="AK19" s="126"/>
      <c r="AL19" s="126"/>
    </row>
    <row r="20" spans="1:38" ht="17.399999999999999" x14ac:dyDescent="0.3">
      <c r="A20" s="1"/>
      <c r="B20" s="145" t="s">
        <v>85</v>
      </c>
      <c r="C20" s="146"/>
      <c r="D20" s="146"/>
      <c r="E20" s="147"/>
      <c r="F20" s="71" t="s">
        <v>79</v>
      </c>
      <c r="G20" s="71">
        <v>0.8</v>
      </c>
      <c r="H20" s="94"/>
      <c r="I20" s="72">
        <f t="shared" si="1"/>
        <v>0</v>
      </c>
      <c r="J20" s="32"/>
      <c r="K20" s="57"/>
      <c r="M20" s="52"/>
      <c r="O20" s="106" t="s">
        <v>45</v>
      </c>
      <c r="P20" s="106" t="s">
        <v>16</v>
      </c>
    </row>
    <row r="21" spans="1:38" ht="15" x14ac:dyDescent="0.25">
      <c r="A21" s="1"/>
      <c r="B21" s="145" t="s">
        <v>86</v>
      </c>
      <c r="C21" s="146"/>
      <c r="D21" s="146"/>
      <c r="E21" s="147"/>
      <c r="F21" s="71" t="s">
        <v>79</v>
      </c>
      <c r="G21" s="71">
        <v>0.8</v>
      </c>
      <c r="H21" s="94"/>
      <c r="I21" s="72">
        <f t="shared" si="1"/>
        <v>0</v>
      </c>
      <c r="J21" s="26"/>
      <c r="K21" s="58"/>
      <c r="O21" s="106" t="s">
        <v>18</v>
      </c>
      <c r="P21" s="106" t="s">
        <v>17</v>
      </c>
    </row>
    <row r="22" spans="1:38" ht="15" x14ac:dyDescent="0.25">
      <c r="A22" s="1"/>
      <c r="B22" s="145" t="s">
        <v>87</v>
      </c>
      <c r="C22" s="146"/>
      <c r="D22" s="146"/>
      <c r="E22" s="147"/>
      <c r="F22" s="71" t="s">
        <v>88</v>
      </c>
      <c r="G22" s="71">
        <v>1.5</v>
      </c>
      <c r="H22" s="94"/>
      <c r="I22" s="72">
        <f t="shared" si="1"/>
        <v>0</v>
      </c>
      <c r="J22" s="26"/>
      <c r="K22" s="58"/>
      <c r="O22" s="106" t="s">
        <v>18</v>
      </c>
      <c r="P22" s="106" t="s">
        <v>18</v>
      </c>
    </row>
    <row r="23" spans="1:38" ht="15" x14ac:dyDescent="0.25">
      <c r="A23" s="1"/>
      <c r="B23" s="145" t="s">
        <v>89</v>
      </c>
      <c r="C23" s="146"/>
      <c r="D23" s="146"/>
      <c r="E23" s="147"/>
      <c r="F23" s="71" t="s">
        <v>113</v>
      </c>
      <c r="G23" s="71">
        <v>1.8</v>
      </c>
      <c r="H23" s="94"/>
      <c r="I23" s="72">
        <f t="shared" si="1"/>
        <v>0</v>
      </c>
      <c r="J23" s="26"/>
      <c r="K23" s="58"/>
      <c r="O23" s="106" t="s">
        <v>18</v>
      </c>
      <c r="P23" s="106" t="s">
        <v>19</v>
      </c>
    </row>
    <row r="24" spans="1:38" s="51" customFormat="1" ht="15" x14ac:dyDescent="0.25">
      <c r="A24" s="3"/>
      <c r="B24" s="145" t="s">
        <v>90</v>
      </c>
      <c r="C24" s="146"/>
      <c r="D24" s="146"/>
      <c r="E24" s="147"/>
      <c r="F24" s="71" t="s">
        <v>112</v>
      </c>
      <c r="G24" s="71">
        <v>2</v>
      </c>
      <c r="H24" s="94"/>
      <c r="I24" s="72">
        <f t="shared" si="1"/>
        <v>0</v>
      </c>
      <c r="J24" s="26"/>
      <c r="K24" s="59"/>
      <c r="N24" s="123"/>
      <c r="O24" s="106" t="s">
        <v>18</v>
      </c>
      <c r="P24" s="106" t="s">
        <v>20</v>
      </c>
      <c r="Q24" s="123"/>
      <c r="R24" s="123"/>
      <c r="S24" s="124"/>
      <c r="T24" s="124"/>
      <c r="U24" s="124"/>
      <c r="V24" s="124"/>
      <c r="W24" s="125"/>
      <c r="X24" s="125"/>
      <c r="Y24" s="125"/>
      <c r="Z24" s="125"/>
      <c r="AA24" s="125"/>
      <c r="AB24" s="125"/>
      <c r="AC24" s="125"/>
      <c r="AD24" s="125"/>
      <c r="AE24" s="123"/>
      <c r="AF24" s="123"/>
      <c r="AG24" s="123"/>
      <c r="AH24" s="123"/>
      <c r="AI24" s="123"/>
      <c r="AJ24" s="123"/>
      <c r="AK24" s="123"/>
      <c r="AL24" s="123"/>
    </row>
    <row r="25" spans="1:38" s="51" customFormat="1" ht="15" x14ac:dyDescent="0.25">
      <c r="A25" s="3"/>
      <c r="B25" s="145" t="s">
        <v>91</v>
      </c>
      <c r="C25" s="146"/>
      <c r="D25" s="146"/>
      <c r="E25" s="147"/>
      <c r="F25" s="71" t="s">
        <v>113</v>
      </c>
      <c r="G25" s="71">
        <v>2</v>
      </c>
      <c r="H25" s="94"/>
      <c r="I25" s="72">
        <f t="shared" si="1"/>
        <v>0</v>
      </c>
      <c r="J25" s="26"/>
      <c r="K25" s="59"/>
      <c r="N25" s="123"/>
      <c r="O25" s="106" t="s">
        <v>45</v>
      </c>
      <c r="P25" s="106" t="s">
        <v>21</v>
      </c>
      <c r="Q25" s="123"/>
      <c r="R25" s="123"/>
      <c r="S25" s="124"/>
      <c r="T25" s="124"/>
      <c r="U25" s="124"/>
      <c r="V25" s="124"/>
      <c r="W25" s="125"/>
      <c r="X25" s="125"/>
      <c r="Y25" s="125"/>
      <c r="Z25" s="125"/>
      <c r="AA25" s="125"/>
      <c r="AB25" s="125"/>
      <c r="AC25" s="125"/>
      <c r="AD25" s="125"/>
      <c r="AE25" s="123"/>
      <c r="AF25" s="123"/>
      <c r="AG25" s="123"/>
      <c r="AH25" s="123"/>
      <c r="AI25" s="123"/>
      <c r="AJ25" s="123"/>
      <c r="AK25" s="123"/>
      <c r="AL25" s="123"/>
    </row>
    <row r="26" spans="1:38" ht="15" x14ac:dyDescent="0.25">
      <c r="A26" s="1"/>
      <c r="B26" s="145" t="s">
        <v>92</v>
      </c>
      <c r="C26" s="146"/>
      <c r="D26" s="146"/>
      <c r="E26" s="147"/>
      <c r="F26" s="71" t="s">
        <v>93</v>
      </c>
      <c r="G26" s="71">
        <v>2.5</v>
      </c>
      <c r="H26" s="94"/>
      <c r="I26" s="72">
        <f t="shared" si="1"/>
        <v>0</v>
      </c>
      <c r="J26" s="26"/>
      <c r="K26" s="58"/>
      <c r="O26" s="106" t="s">
        <v>45</v>
      </c>
      <c r="P26" s="106" t="s">
        <v>22</v>
      </c>
    </row>
    <row r="27" spans="1:38" s="60" customFormat="1" ht="15" x14ac:dyDescent="0.25">
      <c r="A27" s="11"/>
      <c r="B27" s="145" t="s">
        <v>94</v>
      </c>
      <c r="C27" s="146"/>
      <c r="D27" s="146"/>
      <c r="E27" s="147"/>
      <c r="F27" s="71" t="s">
        <v>79</v>
      </c>
      <c r="G27" s="71">
        <v>0.8</v>
      </c>
      <c r="H27" s="94"/>
      <c r="I27" s="72">
        <f t="shared" si="1"/>
        <v>0</v>
      </c>
      <c r="J27" s="10"/>
      <c r="N27" s="129"/>
      <c r="O27" s="106" t="s">
        <v>45</v>
      </c>
      <c r="P27" s="106" t="s">
        <v>23</v>
      </c>
      <c r="Q27" s="129"/>
      <c r="R27" s="129"/>
      <c r="S27" s="130"/>
      <c r="T27" s="130"/>
      <c r="U27" s="130"/>
      <c r="V27" s="130"/>
      <c r="W27" s="131"/>
      <c r="X27" s="131"/>
      <c r="Y27" s="131"/>
      <c r="Z27" s="131"/>
      <c r="AA27" s="131"/>
      <c r="AB27" s="131"/>
      <c r="AC27" s="131"/>
      <c r="AD27" s="131"/>
      <c r="AE27" s="129"/>
      <c r="AF27" s="129"/>
      <c r="AG27" s="129"/>
      <c r="AH27" s="129"/>
      <c r="AI27" s="129"/>
      <c r="AJ27" s="129"/>
      <c r="AK27" s="129"/>
      <c r="AL27" s="129"/>
    </row>
    <row r="28" spans="1:38" s="61" customFormat="1" ht="15" x14ac:dyDescent="0.25">
      <c r="A28" s="12"/>
      <c r="B28" s="145" t="s">
        <v>95</v>
      </c>
      <c r="C28" s="146"/>
      <c r="D28" s="146"/>
      <c r="E28" s="147"/>
      <c r="F28" s="71" t="s">
        <v>96</v>
      </c>
      <c r="G28" s="71">
        <v>1.5</v>
      </c>
      <c r="H28" s="94"/>
      <c r="I28" s="72">
        <f t="shared" si="1"/>
        <v>0</v>
      </c>
      <c r="J28" s="27"/>
      <c r="N28" s="132"/>
      <c r="O28" s="106" t="s">
        <v>45</v>
      </c>
      <c r="P28" s="106" t="s">
        <v>24</v>
      </c>
      <c r="Q28" s="132"/>
      <c r="R28" s="132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32"/>
      <c r="AF28" s="132"/>
      <c r="AG28" s="132"/>
      <c r="AH28" s="132"/>
      <c r="AI28" s="132"/>
      <c r="AJ28" s="132"/>
      <c r="AK28" s="132"/>
      <c r="AL28" s="132"/>
    </row>
    <row r="29" spans="1:38" ht="16.2" customHeight="1" thickBot="1" x14ac:dyDescent="0.3">
      <c r="A29" s="1"/>
      <c r="B29" s="152" t="s">
        <v>97</v>
      </c>
      <c r="C29" s="153"/>
      <c r="D29" s="153"/>
      <c r="E29" s="154"/>
      <c r="F29" s="73" t="s">
        <v>93</v>
      </c>
      <c r="G29" s="73">
        <v>2</v>
      </c>
      <c r="H29" s="95"/>
      <c r="I29" s="74">
        <f t="shared" si="1"/>
        <v>0</v>
      </c>
      <c r="J29" s="31"/>
      <c r="O29" s="106" t="s">
        <v>18</v>
      </c>
      <c r="P29" s="106" t="s">
        <v>25</v>
      </c>
    </row>
    <row r="30" spans="1:38" ht="16.8" thickTop="1" thickBot="1" x14ac:dyDescent="0.35">
      <c r="A30" s="1"/>
      <c r="B30" s="143" t="s">
        <v>108</v>
      </c>
      <c r="C30" s="144"/>
      <c r="D30" s="144"/>
      <c r="E30" s="144"/>
      <c r="F30" s="75"/>
      <c r="G30" s="75"/>
      <c r="H30" s="76"/>
      <c r="I30" s="77">
        <f>SUM(I10:I29)</f>
        <v>0</v>
      </c>
      <c r="J30" s="29"/>
      <c r="O30" s="106" t="s">
        <v>46</v>
      </c>
      <c r="P30" s="106" t="s">
        <v>26</v>
      </c>
    </row>
    <row r="31" spans="1:38" ht="15.6" thickBot="1" x14ac:dyDescent="0.3">
      <c r="A31" s="1"/>
      <c r="B31" s="8"/>
      <c r="C31" s="9"/>
      <c r="D31" s="9"/>
      <c r="E31" s="9"/>
      <c r="F31" s="9"/>
      <c r="G31" s="10"/>
      <c r="H31" s="10"/>
      <c r="I31" s="13"/>
      <c r="J31" s="14"/>
      <c r="O31" s="106" t="s">
        <v>45</v>
      </c>
      <c r="P31" s="106" t="s">
        <v>27</v>
      </c>
    </row>
    <row r="32" spans="1:38" ht="15.6" x14ac:dyDescent="0.3">
      <c r="A32" s="1"/>
      <c r="B32" s="148" t="s">
        <v>103</v>
      </c>
      <c r="C32" s="149"/>
      <c r="D32" s="149"/>
      <c r="E32" s="149"/>
      <c r="F32" s="149"/>
      <c r="G32" s="149"/>
      <c r="H32" s="149"/>
      <c r="I32" s="78" t="s">
        <v>104</v>
      </c>
      <c r="J32" s="14"/>
      <c r="O32" s="106" t="s">
        <v>18</v>
      </c>
      <c r="P32" s="106" t="s">
        <v>28</v>
      </c>
    </row>
    <row r="33" spans="1:38" s="63" customFormat="1" ht="16.2" thickBot="1" x14ac:dyDescent="0.35">
      <c r="A33" s="25"/>
      <c r="B33" s="150" t="s">
        <v>105</v>
      </c>
      <c r="C33" s="151"/>
      <c r="D33" s="151"/>
      <c r="E33" s="151"/>
      <c r="F33" s="151"/>
      <c r="G33" s="151"/>
      <c r="H33" s="151"/>
      <c r="I33" s="79">
        <f>VLOOKUP(B33,S2:T4,2)</f>
        <v>0.5</v>
      </c>
      <c r="J33" s="14"/>
      <c r="K33" s="64"/>
      <c r="N33" s="133"/>
      <c r="O33" s="106" t="s">
        <v>18</v>
      </c>
      <c r="P33" s="106" t="s">
        <v>29</v>
      </c>
      <c r="Q33" s="133"/>
      <c r="R33" s="133"/>
      <c r="S33" s="134"/>
      <c r="T33" s="134"/>
      <c r="U33" s="134"/>
      <c r="V33" s="134"/>
      <c r="W33" s="135"/>
      <c r="X33" s="135"/>
      <c r="Y33" s="135"/>
      <c r="Z33" s="135"/>
      <c r="AA33" s="135"/>
      <c r="AB33" s="135"/>
      <c r="AC33" s="135"/>
      <c r="AD33" s="135"/>
      <c r="AE33" s="133"/>
      <c r="AF33" s="133"/>
      <c r="AG33" s="133"/>
      <c r="AH33" s="133"/>
      <c r="AI33" s="133"/>
      <c r="AJ33" s="133"/>
      <c r="AK33" s="133"/>
      <c r="AL33" s="133"/>
    </row>
    <row r="34" spans="1:38" ht="15.6" thickBot="1" x14ac:dyDescent="0.3">
      <c r="A34" s="1"/>
      <c r="B34" s="1"/>
      <c r="C34" s="2"/>
      <c r="D34" s="2"/>
      <c r="E34" s="2"/>
      <c r="F34" s="2"/>
      <c r="G34" s="1"/>
      <c r="H34" s="1"/>
      <c r="I34" s="1"/>
      <c r="J34" s="1"/>
      <c r="K34" s="58"/>
      <c r="M34" s="65"/>
      <c r="O34" s="106" t="s">
        <v>18</v>
      </c>
      <c r="P34" s="106" t="s">
        <v>30</v>
      </c>
    </row>
    <row r="35" spans="1:38" s="52" customFormat="1" ht="18" x14ac:dyDescent="0.25">
      <c r="A35" s="23"/>
      <c r="B35" s="80" t="s">
        <v>111</v>
      </c>
      <c r="C35" s="81"/>
      <c r="D35" s="82"/>
      <c r="E35" s="82"/>
      <c r="F35" s="82"/>
      <c r="G35" s="82"/>
      <c r="H35" s="82"/>
      <c r="I35" s="83"/>
      <c r="J35" s="23"/>
      <c r="K35" s="58"/>
      <c r="N35" s="136"/>
      <c r="O35" s="106" t="s">
        <v>18</v>
      </c>
      <c r="P35" s="106" t="s">
        <v>31</v>
      </c>
      <c r="Q35" s="119"/>
      <c r="R35" s="119"/>
      <c r="S35" s="120"/>
      <c r="T35" s="120"/>
      <c r="U35" s="120"/>
      <c r="V35" s="120"/>
      <c r="W35" s="137"/>
      <c r="X35" s="137"/>
      <c r="Y35" s="137"/>
      <c r="Z35" s="137"/>
      <c r="AA35" s="137"/>
      <c r="AB35" s="137"/>
      <c r="AC35" s="137"/>
      <c r="AD35" s="137"/>
      <c r="AE35" s="119"/>
      <c r="AF35" s="119"/>
      <c r="AG35" s="119"/>
      <c r="AH35" s="119"/>
      <c r="AI35" s="119"/>
      <c r="AJ35" s="119"/>
      <c r="AK35" s="119"/>
      <c r="AL35" s="119"/>
    </row>
    <row r="36" spans="1:38" s="52" customFormat="1" ht="16.2" x14ac:dyDescent="0.35">
      <c r="A36" s="23"/>
      <c r="B36" s="166" t="s">
        <v>109</v>
      </c>
      <c r="C36" s="167"/>
      <c r="D36" s="167"/>
      <c r="E36" s="167"/>
      <c r="F36" s="167"/>
      <c r="G36" s="167"/>
      <c r="H36" s="168"/>
      <c r="I36" s="96"/>
      <c r="J36" s="23"/>
      <c r="K36" s="58"/>
      <c r="N36" s="136"/>
      <c r="O36" s="106" t="s">
        <v>45</v>
      </c>
      <c r="P36" s="106" t="s">
        <v>32</v>
      </c>
      <c r="Q36" s="119"/>
      <c r="R36" s="119"/>
      <c r="S36" s="120"/>
      <c r="T36" s="120"/>
      <c r="U36" s="120"/>
      <c r="V36" s="120"/>
      <c r="W36" s="137"/>
      <c r="X36" s="137"/>
      <c r="Y36" s="137"/>
      <c r="Z36" s="137"/>
      <c r="AA36" s="137"/>
      <c r="AB36" s="137"/>
      <c r="AC36" s="137"/>
      <c r="AD36" s="137"/>
      <c r="AE36" s="119"/>
      <c r="AF36" s="119"/>
      <c r="AG36" s="119"/>
      <c r="AH36" s="119"/>
      <c r="AI36" s="119"/>
      <c r="AJ36" s="119"/>
      <c r="AK36" s="119"/>
      <c r="AL36" s="119"/>
    </row>
    <row r="37" spans="1:38" s="52" customFormat="1" ht="16.2" thickBot="1" x14ac:dyDescent="0.4">
      <c r="A37" s="23"/>
      <c r="B37" s="169" t="s">
        <v>110</v>
      </c>
      <c r="C37" s="170"/>
      <c r="D37" s="170"/>
      <c r="E37" s="170"/>
      <c r="F37" s="170"/>
      <c r="G37" s="170"/>
      <c r="H37" s="171"/>
      <c r="I37" s="97"/>
      <c r="J37" s="23"/>
      <c r="K37" s="58"/>
      <c r="N37" s="136"/>
      <c r="O37" s="120" t="s">
        <v>18</v>
      </c>
      <c r="P37" s="120" t="s">
        <v>33</v>
      </c>
      <c r="Q37" s="119"/>
      <c r="R37" s="119"/>
      <c r="S37" s="120"/>
      <c r="T37" s="120"/>
      <c r="U37" s="120"/>
      <c r="V37" s="120"/>
      <c r="W37" s="137"/>
      <c r="X37" s="137"/>
      <c r="Y37" s="137"/>
      <c r="Z37" s="137"/>
      <c r="AA37" s="137"/>
      <c r="AB37" s="137"/>
      <c r="AC37" s="137"/>
      <c r="AD37" s="137"/>
      <c r="AE37" s="119"/>
      <c r="AF37" s="119"/>
      <c r="AG37" s="119"/>
      <c r="AH37" s="119"/>
      <c r="AI37" s="119"/>
      <c r="AJ37" s="119"/>
      <c r="AK37" s="119"/>
      <c r="AL37" s="119"/>
    </row>
    <row r="38" spans="1:38" s="52" customFormat="1" ht="24" customHeight="1" thickTop="1" thickBot="1" x14ac:dyDescent="0.35">
      <c r="A38" s="23"/>
      <c r="B38" s="172"/>
      <c r="C38" s="173"/>
      <c r="D38" s="173"/>
      <c r="E38" s="173"/>
      <c r="F38" s="173"/>
      <c r="G38" s="173"/>
      <c r="H38" s="174"/>
      <c r="I38" s="84">
        <f>(I33*SQRT(I30)+I36+I37)</f>
        <v>0</v>
      </c>
      <c r="J38" s="23"/>
      <c r="K38" s="58"/>
      <c r="N38" s="136"/>
      <c r="O38" s="106" t="s">
        <v>18</v>
      </c>
      <c r="P38" s="106" t="s">
        <v>34</v>
      </c>
      <c r="Q38" s="119"/>
      <c r="R38" s="119"/>
      <c r="S38" s="120"/>
      <c r="T38" s="120"/>
      <c r="U38" s="120"/>
      <c r="V38" s="120"/>
      <c r="W38" s="137"/>
      <c r="X38" s="137"/>
      <c r="Y38" s="137"/>
      <c r="Z38" s="137"/>
      <c r="AA38" s="137"/>
      <c r="AB38" s="137"/>
      <c r="AC38" s="137"/>
      <c r="AD38" s="137"/>
      <c r="AE38" s="119"/>
      <c r="AF38" s="119"/>
      <c r="AG38" s="119"/>
      <c r="AH38" s="119"/>
      <c r="AI38" s="119"/>
      <c r="AJ38" s="119"/>
      <c r="AK38" s="119"/>
      <c r="AL38" s="119"/>
    </row>
    <row r="39" spans="1:38" s="52" customFormat="1" ht="16.2" thickBot="1" x14ac:dyDescent="0.3">
      <c r="A39" s="23"/>
      <c r="B39" s="23"/>
      <c r="C39" s="85"/>
      <c r="D39" s="86"/>
      <c r="E39" s="23"/>
      <c r="F39" s="23"/>
      <c r="G39" s="86"/>
      <c r="H39" s="87"/>
      <c r="I39" s="88"/>
      <c r="J39" s="23"/>
      <c r="K39" s="58"/>
      <c r="N39" s="136"/>
      <c r="O39" s="106" t="s">
        <v>18</v>
      </c>
      <c r="P39" s="106" t="s">
        <v>49</v>
      </c>
      <c r="Q39" s="119"/>
      <c r="R39" s="119"/>
      <c r="S39" s="120"/>
      <c r="T39" s="120"/>
      <c r="U39" s="120"/>
      <c r="V39" s="120"/>
      <c r="W39" s="137"/>
      <c r="X39" s="137"/>
      <c r="Y39" s="137"/>
      <c r="Z39" s="137"/>
      <c r="AA39" s="137"/>
      <c r="AB39" s="137"/>
      <c r="AC39" s="137"/>
      <c r="AD39" s="137"/>
      <c r="AE39" s="119"/>
      <c r="AF39" s="119"/>
      <c r="AG39" s="119"/>
      <c r="AH39" s="119"/>
      <c r="AI39" s="119"/>
      <c r="AJ39" s="119"/>
      <c r="AK39" s="119"/>
      <c r="AL39" s="119"/>
    </row>
    <row r="40" spans="1:38" s="52" customFormat="1" ht="14.4" customHeight="1" x14ac:dyDescent="0.3">
      <c r="A40" s="23"/>
      <c r="B40" s="139" t="s">
        <v>114</v>
      </c>
      <c r="C40" s="140"/>
      <c r="D40" s="140"/>
      <c r="E40" s="140"/>
      <c r="F40" s="140"/>
      <c r="G40" s="140"/>
      <c r="H40" s="140"/>
      <c r="I40" s="141"/>
      <c r="J40" s="10"/>
      <c r="K40" s="58"/>
      <c r="N40" s="138"/>
      <c r="O40" s="120" t="s">
        <v>45</v>
      </c>
      <c r="P40" s="120" t="s">
        <v>35</v>
      </c>
      <c r="Q40" s="119"/>
      <c r="R40" s="119"/>
      <c r="S40" s="120"/>
      <c r="T40" s="120"/>
      <c r="U40" s="120"/>
      <c r="V40" s="120"/>
      <c r="W40" s="137"/>
      <c r="X40" s="137"/>
      <c r="Y40" s="137"/>
      <c r="Z40" s="137"/>
      <c r="AA40" s="137"/>
      <c r="AB40" s="137"/>
      <c r="AC40" s="137"/>
      <c r="AD40" s="137"/>
      <c r="AE40" s="119"/>
      <c r="AF40" s="119"/>
      <c r="AG40" s="119"/>
      <c r="AH40" s="119"/>
      <c r="AI40" s="119"/>
      <c r="AJ40" s="119"/>
      <c r="AK40" s="119"/>
      <c r="AL40" s="119"/>
    </row>
    <row r="41" spans="1:38" s="52" customFormat="1" ht="15.6" x14ac:dyDescent="0.3">
      <c r="A41" s="23"/>
      <c r="B41" s="89"/>
      <c r="C41" s="16" t="s">
        <v>66</v>
      </c>
      <c r="D41" s="16" t="s">
        <v>58</v>
      </c>
      <c r="E41" s="38">
        <f>IF($I$38&lt;AB$8,100,INDEX(AD$4:AD$14,MATCH(I$38,AB$4:AB$14)+1))</f>
        <v>100</v>
      </c>
      <c r="F41" s="16" t="s">
        <v>51</v>
      </c>
      <c r="G41" s="43">
        <v>1</v>
      </c>
      <c r="H41" s="17" t="s">
        <v>60</v>
      </c>
      <c r="I41" s="90"/>
      <c r="J41" s="30"/>
      <c r="K41" s="58"/>
      <c r="N41" s="136"/>
      <c r="O41" s="106" t="s">
        <v>45</v>
      </c>
      <c r="P41" s="106" t="s">
        <v>36</v>
      </c>
      <c r="Q41" s="119"/>
      <c r="R41" s="119"/>
      <c r="S41" s="120"/>
      <c r="T41" s="120"/>
      <c r="U41" s="120"/>
      <c r="V41" s="120"/>
      <c r="W41" s="137"/>
      <c r="X41" s="137"/>
      <c r="Y41" s="137"/>
      <c r="Z41" s="137"/>
      <c r="AA41" s="137"/>
      <c r="AB41" s="137"/>
      <c r="AC41" s="137"/>
      <c r="AD41" s="137"/>
      <c r="AE41" s="119"/>
      <c r="AF41" s="119"/>
      <c r="AG41" s="119"/>
      <c r="AH41" s="119"/>
      <c r="AI41" s="119"/>
      <c r="AJ41" s="119"/>
      <c r="AK41" s="119"/>
      <c r="AL41" s="119"/>
    </row>
    <row r="42" spans="1:38" s="52" customFormat="1" ht="18" customHeight="1" x14ac:dyDescent="0.3">
      <c r="A42" s="23"/>
      <c r="B42" s="15"/>
      <c r="C42" s="19" t="s">
        <v>65</v>
      </c>
      <c r="D42" s="20" t="s">
        <v>58</v>
      </c>
      <c r="E42" s="39">
        <f>IF($I$38&lt;Y$8,100,INDEX(AD$5:AD$14,MATCH(I$38,Y$5:Y$14)+1))</f>
        <v>100</v>
      </c>
      <c r="F42" s="20" t="s">
        <v>51</v>
      </c>
      <c r="G42" s="34">
        <v>0.5</v>
      </c>
      <c r="H42" s="22" t="s">
        <v>61</v>
      </c>
      <c r="I42" s="90"/>
      <c r="J42" s="10"/>
      <c r="K42" s="58"/>
      <c r="N42" s="136"/>
      <c r="O42" s="106" t="s">
        <v>18</v>
      </c>
      <c r="P42" s="106" t="s">
        <v>37</v>
      </c>
      <c r="Q42" s="119"/>
      <c r="R42" s="119"/>
      <c r="S42" s="120"/>
      <c r="T42" s="120"/>
      <c r="U42" s="120"/>
      <c r="V42" s="120"/>
      <c r="W42" s="137"/>
      <c r="X42" s="137"/>
      <c r="Y42" s="137"/>
      <c r="Z42" s="137"/>
      <c r="AA42" s="137"/>
      <c r="AB42" s="137"/>
      <c r="AC42" s="137"/>
      <c r="AD42" s="137"/>
      <c r="AE42" s="119"/>
      <c r="AF42" s="119"/>
      <c r="AG42" s="119"/>
      <c r="AH42" s="119"/>
      <c r="AI42" s="119"/>
      <c r="AJ42" s="119"/>
      <c r="AK42" s="119"/>
      <c r="AL42" s="119"/>
    </row>
    <row r="43" spans="1:38" ht="15.6" x14ac:dyDescent="0.3">
      <c r="A43" s="1"/>
      <c r="B43" s="18"/>
      <c r="C43" s="19" t="s">
        <v>65</v>
      </c>
      <c r="D43" s="20" t="s">
        <v>58</v>
      </c>
      <c r="E43" s="39">
        <f>IF($I$38&lt;Z8,100,INDEX(AD$5:AD$14,MATCH(I$38,Z$5:Z$14)+1))</f>
        <v>100</v>
      </c>
      <c r="F43" s="20" t="s">
        <v>51</v>
      </c>
      <c r="G43" s="34">
        <v>0.65</v>
      </c>
      <c r="H43" s="22" t="s">
        <v>68</v>
      </c>
      <c r="I43" s="91"/>
      <c r="J43" s="21"/>
      <c r="K43" s="58"/>
      <c r="O43" s="106" t="s">
        <v>46</v>
      </c>
      <c r="P43" s="106" t="s">
        <v>38</v>
      </c>
    </row>
    <row r="44" spans="1:38" ht="15.6" x14ac:dyDescent="0.3">
      <c r="A44" s="1"/>
      <c r="B44" s="18"/>
      <c r="C44" s="19" t="s">
        <v>65</v>
      </c>
      <c r="D44" s="20" t="s">
        <v>58</v>
      </c>
      <c r="E44" s="39">
        <f>IF($I$38&lt;AA8,100,INDEX(AD$5:AD$14,MATCH(I$38,AA$5:AA$14)+1))</f>
        <v>100</v>
      </c>
      <c r="F44" s="20" t="s">
        <v>51</v>
      </c>
      <c r="G44" s="34">
        <v>0.8</v>
      </c>
      <c r="H44" s="22" t="s">
        <v>67</v>
      </c>
      <c r="I44" s="91"/>
      <c r="J44" s="21"/>
      <c r="O44" s="106" t="s">
        <v>18</v>
      </c>
      <c r="P44" s="106" t="s">
        <v>39</v>
      </c>
    </row>
    <row r="45" spans="1:38" ht="16.2" thickBot="1" x14ac:dyDescent="0.35">
      <c r="A45" s="1"/>
      <c r="B45" s="42"/>
      <c r="C45" s="41" t="s">
        <v>65</v>
      </c>
      <c r="D45" s="37" t="s">
        <v>58</v>
      </c>
      <c r="E45" s="40">
        <f>IF($I$38&lt;AC$8,100,INDEX(AD$5:AD$14,MATCH(I$38,AC$5:AC$14)+1))</f>
        <v>100</v>
      </c>
      <c r="F45" s="37" t="s">
        <v>51</v>
      </c>
      <c r="G45" s="44">
        <v>2</v>
      </c>
      <c r="H45" s="45" t="s">
        <v>62</v>
      </c>
      <c r="I45" s="92"/>
      <c r="J45" s="21"/>
      <c r="O45" s="106" t="s">
        <v>45</v>
      </c>
      <c r="P45" s="106" t="s">
        <v>40</v>
      </c>
    </row>
    <row r="46" spans="1:38" ht="15" x14ac:dyDescent="0.25">
      <c r="A46" s="1"/>
      <c r="B46" s="8"/>
      <c r="C46" s="28"/>
      <c r="D46" s="28"/>
      <c r="E46" s="28"/>
      <c r="F46" s="28"/>
      <c r="G46" s="28"/>
      <c r="H46" s="28"/>
      <c r="I46" s="28"/>
      <c r="J46" s="10"/>
      <c r="O46" s="106" t="s">
        <v>45</v>
      </c>
      <c r="P46" s="106" t="s">
        <v>41</v>
      </c>
    </row>
    <row r="47" spans="1:38" ht="15" x14ac:dyDescent="0.25">
      <c r="B47" s="62"/>
      <c r="C47" s="55"/>
      <c r="D47" s="55"/>
      <c r="E47" s="55"/>
      <c r="F47" s="55"/>
      <c r="G47" s="50"/>
      <c r="H47" s="50"/>
      <c r="I47" s="50"/>
      <c r="J47" s="55"/>
      <c r="O47" s="106" t="s">
        <v>45</v>
      </c>
      <c r="P47" s="106" t="s">
        <v>42</v>
      </c>
    </row>
    <row r="48" spans="1:38" ht="15.6" x14ac:dyDescent="0.3">
      <c r="C48" s="48"/>
      <c r="D48" s="48"/>
      <c r="E48" s="66"/>
      <c r="F48" s="48"/>
      <c r="O48" s="106" t="s">
        <v>45</v>
      </c>
      <c r="P48" s="106" t="s">
        <v>43</v>
      </c>
    </row>
    <row r="49" spans="3:16" ht="15.6" x14ac:dyDescent="0.3">
      <c r="C49" s="48"/>
      <c r="D49" s="48"/>
      <c r="E49" s="66"/>
      <c r="F49" s="48"/>
      <c r="O49" s="106" t="s">
        <v>46</v>
      </c>
      <c r="P49" s="106" t="s">
        <v>44</v>
      </c>
    </row>
    <row r="50" spans="3:16" ht="15.6" x14ac:dyDescent="0.3">
      <c r="C50" s="48"/>
      <c r="D50" s="48"/>
      <c r="E50" s="66"/>
      <c r="F50" s="48"/>
      <c r="O50" s="106" t="s">
        <v>45</v>
      </c>
      <c r="P50" s="106" t="s">
        <v>45</v>
      </c>
    </row>
    <row r="51" spans="3:16" ht="15.6" x14ac:dyDescent="0.3">
      <c r="C51" s="48"/>
      <c r="D51" s="48"/>
      <c r="E51" s="66"/>
      <c r="F51" s="48"/>
      <c r="O51" s="99"/>
      <c r="P51" s="99"/>
    </row>
    <row r="52" spans="3:16" ht="15.6" x14ac:dyDescent="0.3">
      <c r="C52" s="48"/>
      <c r="D52" s="48"/>
      <c r="E52" s="66"/>
      <c r="F52" s="48"/>
      <c r="O52" s="99"/>
      <c r="P52" s="99"/>
    </row>
    <row r="53" spans="3:16" x14ac:dyDescent="0.25">
      <c r="C53" s="48"/>
      <c r="D53" s="48"/>
      <c r="E53" s="50"/>
      <c r="F53" s="48"/>
    </row>
    <row r="54" spans="3:16" x14ac:dyDescent="0.25">
      <c r="C54" s="48"/>
      <c r="D54" s="48"/>
      <c r="E54" s="50"/>
      <c r="F54" s="48"/>
    </row>
    <row r="55" spans="3:16" x14ac:dyDescent="0.25">
      <c r="C55" s="48"/>
      <c r="D55" s="48"/>
      <c r="E55" s="50"/>
      <c r="F55" s="48"/>
    </row>
    <row r="56" spans="3:16" x14ac:dyDescent="0.25">
      <c r="C56" s="48"/>
      <c r="D56" s="48"/>
      <c r="E56" s="50"/>
      <c r="F56" s="48"/>
    </row>
  </sheetData>
  <sheetProtection password="C5B7" sheet="1" objects="1" scenarios="1" selectLockedCells="1"/>
  <protectedRanges>
    <protectedRange sqref="I19 H18:H19 I21:I25 H26 B26 F21:H24 F19:G19 B13:B17 B21:B24 B19 F13:I16" name="Bereich4"/>
  </protectedRanges>
  <sortState ref="S2:T4">
    <sortCondition ref="S2:S4"/>
  </sortState>
  <mergeCells count="35">
    <mergeCell ref="B24:E24"/>
    <mergeCell ref="B36:H36"/>
    <mergeCell ref="B37:H37"/>
    <mergeCell ref="B38:H38"/>
    <mergeCell ref="C2:E2"/>
    <mergeCell ref="C3:E3"/>
    <mergeCell ref="C4:I4"/>
    <mergeCell ref="I17:I18"/>
    <mergeCell ref="G17:G18"/>
    <mergeCell ref="B12:E12"/>
    <mergeCell ref="B13:E13"/>
    <mergeCell ref="B14:E14"/>
    <mergeCell ref="B16:E16"/>
    <mergeCell ref="B17:E18"/>
    <mergeCell ref="B6:I6"/>
    <mergeCell ref="B7:I7"/>
    <mergeCell ref="B9:E9"/>
    <mergeCell ref="B10:E10"/>
    <mergeCell ref="B11:E11"/>
    <mergeCell ref="B40:I40"/>
    <mergeCell ref="H17:H18"/>
    <mergeCell ref="B30:E30"/>
    <mergeCell ref="B15:E15"/>
    <mergeCell ref="B20:E20"/>
    <mergeCell ref="B32:H32"/>
    <mergeCell ref="B33:H33"/>
    <mergeCell ref="B25:E25"/>
    <mergeCell ref="B26:E26"/>
    <mergeCell ref="B27:E27"/>
    <mergeCell ref="B28:E28"/>
    <mergeCell ref="B29:E29"/>
    <mergeCell ref="B19:E19"/>
    <mergeCell ref="B21:E21"/>
    <mergeCell ref="B22:E22"/>
    <mergeCell ref="B23:E23"/>
  </mergeCells>
  <conditionalFormatting sqref="B28 F28:J28">
    <cfRule type="expression" dxfId="0" priority="18">
      <formula>(#REF! &gt; 800)</formula>
    </cfRule>
  </conditionalFormatting>
  <dataValidations count="4">
    <dataValidation type="list" allowBlank="1" showInputMessage="1" showErrorMessage="1" sqref="F2">
      <formula1>#REF!</formula1>
    </dataValidation>
    <dataValidation type="list" allowBlank="1" showInputMessage="1" showErrorMessage="1" sqref="G24 F13:G16 F22:G22">
      <formula1>#REF!</formula1>
    </dataValidation>
    <dataValidation type="list" allowBlank="1" showInputMessage="1" showErrorMessage="1" sqref="C2">
      <formula1>$P$3:$P$50</formula1>
    </dataValidation>
    <dataValidation type="list" allowBlank="1" showInputMessage="1" showErrorMessage="1" sqref="B33">
      <formula1>$S$2:$S$4</formula1>
    </dataValidation>
  </dataValidations>
  <pageMargins left="0" right="0" top="0.19685039370078741" bottom="0.39370078740157483" header="0.19685039370078741" footer="0.31496062992125984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Stadt Wolfsburg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Niermann, Bernhard (WEB)</dc:creator>
  <cp:lastModifiedBy>Niermann, Bernhard (WEB)</cp:lastModifiedBy>
  <cp:lastPrinted>2021-04-27T13:05:05Z</cp:lastPrinted>
  <dcterms:created xsi:type="dcterms:W3CDTF">2021-04-06T14:17:10Z</dcterms:created>
  <dcterms:modified xsi:type="dcterms:W3CDTF">2021-04-28T11:08:17Z</dcterms:modified>
</cp:coreProperties>
</file>